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jik\Desktop\1★WRESTLING★\★2024選抜\エントリーシート\"/>
    </mc:Choice>
  </mc:AlternateContent>
  <xr:revisionPtr revIDLastSave="0" documentId="8_{70969B3D-20E3-4FA8-8457-E5F089614FAE}" xr6:coauthVersionLast="47" xr6:coauthVersionMax="47" xr10:uidLastSave="{00000000-0000-0000-0000-000000000000}"/>
  <bookViews>
    <workbookView xWindow="-110" yWindow="-110" windowWidth="19420" windowHeight="10420" xr2:uid="{46C43819-9757-488D-877D-E95FE9ECA90A}"/>
  </bookViews>
  <sheets>
    <sheet name="申込表①" sheetId="6" r:id="rId1"/>
    <sheet name="男子②" sheetId="1" r:id="rId2"/>
    <sheet name="女子③" sheetId="2" r:id="rId3"/>
    <sheet name="大会参加料④" sheetId="7" r:id="rId4"/>
    <sheet name="リスト" sheetId="9" state="hidden" r:id="rId5"/>
    <sheet name="data" sheetId="8" state="hidden" r:id="rId6"/>
  </sheets>
  <definedNames>
    <definedName name="_xlnm.Print_Area" localSheetId="2">女子③!$A$1:$U$21</definedName>
    <definedName name="_xlnm.Print_Area" localSheetId="0">申込表①!$A$1:$O$21</definedName>
    <definedName name="_xlnm.Print_Area" localSheetId="3">大会参加料④!$A$1:$K$18</definedName>
    <definedName name="_xlnm.Print_Area" localSheetId="1">男子②!$A$1:$U$21</definedName>
  </definedNames>
  <calcPr calcId="191029"/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K3" i="8"/>
  <c r="K4" i="8"/>
  <c r="K5" i="8"/>
  <c r="K6" i="8"/>
  <c r="K7" i="8"/>
  <c r="E3" i="8"/>
  <c r="F3" i="8"/>
  <c r="E4" i="8"/>
  <c r="F4" i="8"/>
  <c r="E5" i="8"/>
  <c r="F5" i="8"/>
  <c r="E6" i="8"/>
  <c r="F6" i="8"/>
  <c r="E7" i="8"/>
  <c r="F7" i="8"/>
  <c r="B3" i="8"/>
  <c r="B4" i="8"/>
  <c r="B5" i="8"/>
  <c r="B6" i="8"/>
  <c r="B7" i="8"/>
  <c r="L2" i="8"/>
  <c r="M2" i="8"/>
  <c r="N2" i="8"/>
  <c r="D2" i="8"/>
  <c r="C2" i="8"/>
  <c r="E2" i="8"/>
  <c r="F2" i="8"/>
  <c r="I2" i="8"/>
  <c r="J2" i="8"/>
  <c r="K2" i="8"/>
  <c r="S26" i="8"/>
  <c r="T26" i="8"/>
  <c r="S27" i="8"/>
  <c r="T27" i="8"/>
  <c r="S28" i="8"/>
  <c r="T28" i="8"/>
  <c r="S29" i="8"/>
  <c r="T29" i="8"/>
  <c r="S30" i="8"/>
  <c r="T30" i="8"/>
  <c r="S31" i="8"/>
  <c r="T31" i="8"/>
  <c r="S32" i="8"/>
  <c r="T32" i="8"/>
  <c r="S33" i="8"/>
  <c r="T33" i="8"/>
  <c r="S34" i="8"/>
  <c r="T34" i="8"/>
  <c r="S35" i="8"/>
  <c r="T35" i="8"/>
  <c r="S36" i="8"/>
  <c r="T36" i="8"/>
  <c r="S37" i="8"/>
  <c r="T37" i="8"/>
  <c r="S38" i="8"/>
  <c r="T38" i="8"/>
  <c r="S39" i="8"/>
  <c r="T39" i="8"/>
  <c r="T25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10" i="8"/>
  <c r="C3" i="7"/>
  <c r="C9" i="7"/>
  <c r="S25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J8" i="2"/>
  <c r="D26" i="8"/>
  <c r="C26" i="8"/>
  <c r="J9" i="2"/>
  <c r="D27" i="8"/>
  <c r="C27" i="8" s="1"/>
  <c r="J10" i="2"/>
  <c r="D28" i="8"/>
  <c r="C28" i="8"/>
  <c r="J11" i="2"/>
  <c r="D29" i="8"/>
  <c r="C29" i="8" s="1"/>
  <c r="J12" i="2"/>
  <c r="D30" i="8"/>
  <c r="C30" i="8"/>
  <c r="J13" i="2"/>
  <c r="D31" i="8"/>
  <c r="C31" i="8" s="1"/>
  <c r="J14" i="2"/>
  <c r="D32" i="8"/>
  <c r="C32" i="8"/>
  <c r="J15" i="2"/>
  <c r="D33" i="8"/>
  <c r="C33" i="8" s="1"/>
  <c r="J16" i="2"/>
  <c r="D34" i="8"/>
  <c r="C34" i="8"/>
  <c r="J17" i="2"/>
  <c r="D35" i="8"/>
  <c r="C35" i="8" s="1"/>
  <c r="J18" i="2"/>
  <c r="D36" i="8"/>
  <c r="C36" i="8"/>
  <c r="J19" i="2"/>
  <c r="D37" i="8"/>
  <c r="C37" i="8" s="1"/>
  <c r="J20" i="2"/>
  <c r="D38" i="8" s="1"/>
  <c r="C38" i="8" s="1"/>
  <c r="J21" i="2"/>
  <c r="D39" i="8"/>
  <c r="C39" i="8" s="1"/>
  <c r="J7" i="2"/>
  <c r="D25" i="8"/>
  <c r="C25" i="8"/>
  <c r="J8" i="1"/>
  <c r="D11" i="8"/>
  <c r="C11" i="8" s="1"/>
  <c r="J9" i="1"/>
  <c r="D12" i="8" s="1"/>
  <c r="C12" i="8" s="1"/>
  <c r="J10" i="1"/>
  <c r="D13" i="8"/>
  <c r="C13" i="8" s="1"/>
  <c r="J11" i="1"/>
  <c r="D14" i="8"/>
  <c r="C14" i="8"/>
  <c r="J12" i="1"/>
  <c r="D15" i="8"/>
  <c r="C15" i="8" s="1"/>
  <c r="J13" i="1"/>
  <c r="D16" i="8" s="1"/>
  <c r="C16" i="8" s="1"/>
  <c r="J14" i="1"/>
  <c r="D17" i="8"/>
  <c r="C17" i="8" s="1"/>
  <c r="J15" i="1"/>
  <c r="D18" i="8"/>
  <c r="C18" i="8"/>
  <c r="J16" i="1"/>
  <c r="D19" i="8"/>
  <c r="C19" i="8" s="1"/>
  <c r="J17" i="1"/>
  <c r="D20" i="8" s="1"/>
  <c r="C20" i="8" s="1"/>
  <c r="J18" i="1"/>
  <c r="D21" i="8"/>
  <c r="C21" i="8" s="1"/>
  <c r="J19" i="1"/>
  <c r="D22" i="8"/>
  <c r="C22" i="8"/>
  <c r="J20" i="1"/>
  <c r="D23" i="8"/>
  <c r="C23" i="8" s="1"/>
  <c r="J21" i="1"/>
  <c r="D24" i="8" s="1"/>
  <c r="C24" i="8" s="1"/>
  <c r="J7" i="1"/>
  <c r="D10" i="8"/>
  <c r="C10" i="8" s="1"/>
  <c r="B18" i="6"/>
  <c r="D4" i="8"/>
  <c r="C4" i="8"/>
  <c r="B19" i="6"/>
  <c r="D5" i="8"/>
  <c r="C5" i="8" s="1"/>
  <c r="B20" i="6"/>
  <c r="D6" i="8" s="1"/>
  <c r="C6" i="8" s="1"/>
  <c r="B21" i="6"/>
  <c r="D7" i="8"/>
  <c r="C7" i="8" s="1"/>
  <c r="B17" i="6"/>
  <c r="D3" i="8"/>
  <c r="C3" i="8"/>
  <c r="P25" i="8"/>
  <c r="Q25" i="8"/>
  <c r="R25" i="8"/>
  <c r="P26" i="8"/>
  <c r="Q26" i="8"/>
  <c r="R26" i="8"/>
  <c r="P27" i="8"/>
  <c r="Q27" i="8"/>
  <c r="R27" i="8"/>
  <c r="P28" i="8"/>
  <c r="Q28" i="8"/>
  <c r="R28" i="8"/>
  <c r="P29" i="8"/>
  <c r="Q29" i="8"/>
  <c r="R29" i="8"/>
  <c r="P30" i="8"/>
  <c r="Q30" i="8"/>
  <c r="R30" i="8"/>
  <c r="P31" i="8"/>
  <c r="Q31" i="8"/>
  <c r="R31" i="8"/>
  <c r="P32" i="8"/>
  <c r="Q32" i="8"/>
  <c r="R32" i="8"/>
  <c r="P33" i="8"/>
  <c r="Q33" i="8"/>
  <c r="R33" i="8"/>
  <c r="P34" i="8"/>
  <c r="Q34" i="8"/>
  <c r="R34" i="8"/>
  <c r="P35" i="8"/>
  <c r="Q35" i="8"/>
  <c r="R35" i="8"/>
  <c r="P36" i="8"/>
  <c r="Q36" i="8"/>
  <c r="R36" i="8"/>
  <c r="P37" i="8"/>
  <c r="Q37" i="8"/>
  <c r="R37" i="8"/>
  <c r="P38" i="8"/>
  <c r="Q38" i="8"/>
  <c r="R38" i="8"/>
  <c r="P39" i="8"/>
  <c r="Q39" i="8"/>
  <c r="R39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N25" i="8"/>
  <c r="M25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P10" i="8"/>
  <c r="Q10" i="8"/>
  <c r="R10" i="8"/>
  <c r="P11" i="8"/>
  <c r="Q11" i="8"/>
  <c r="R11" i="8"/>
  <c r="P12" i="8"/>
  <c r="Q12" i="8"/>
  <c r="R12" i="8"/>
  <c r="P13" i="8"/>
  <c r="Q13" i="8"/>
  <c r="R13" i="8"/>
  <c r="P14" i="8"/>
  <c r="Q14" i="8"/>
  <c r="R14" i="8"/>
  <c r="P15" i="8"/>
  <c r="Q15" i="8"/>
  <c r="R15" i="8"/>
  <c r="P16" i="8"/>
  <c r="Q16" i="8"/>
  <c r="R16" i="8"/>
  <c r="P17" i="8"/>
  <c r="Q17" i="8"/>
  <c r="R17" i="8"/>
  <c r="P18" i="8"/>
  <c r="Q18" i="8"/>
  <c r="R18" i="8"/>
  <c r="P19" i="8"/>
  <c r="Q19" i="8"/>
  <c r="R19" i="8"/>
  <c r="P20" i="8"/>
  <c r="Q20" i="8"/>
  <c r="R20" i="8"/>
  <c r="P21" i="8"/>
  <c r="Q21" i="8"/>
  <c r="R21" i="8"/>
  <c r="P22" i="8"/>
  <c r="Q22" i="8"/>
  <c r="R22" i="8"/>
  <c r="P23" i="8"/>
  <c r="Q23" i="8"/>
  <c r="R23" i="8"/>
  <c r="P24" i="8"/>
  <c r="Q24" i="8"/>
  <c r="R24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N10" i="8"/>
  <c r="M10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P3" i="8"/>
  <c r="Q3" i="8"/>
  <c r="P4" i="8"/>
  <c r="Q4" i="8"/>
  <c r="P5" i="8"/>
  <c r="Q5" i="8"/>
  <c r="P6" i="8"/>
  <c r="Q6" i="8"/>
  <c r="P7" i="8"/>
  <c r="Q7" i="8"/>
  <c r="I17" i="6"/>
  <c r="J3" i="8"/>
  <c r="P7" i="2"/>
  <c r="J25" i="8" s="1"/>
  <c r="O8" i="2"/>
  <c r="I26" i="8"/>
  <c r="O7" i="2"/>
  <c r="I25" i="8" s="1"/>
  <c r="O8" i="1"/>
  <c r="I11" i="8"/>
  <c r="O7" i="1"/>
  <c r="I10" i="8" s="1"/>
  <c r="B6" i="7"/>
  <c r="F6" i="7"/>
  <c r="H10" i="7" s="1"/>
  <c r="P8" i="2"/>
  <c r="J26" i="8" s="1"/>
  <c r="O9" i="2"/>
  <c r="I27" i="8"/>
  <c r="P9" i="2"/>
  <c r="J27" i="8" s="1"/>
  <c r="O10" i="2"/>
  <c r="I28" i="8"/>
  <c r="P10" i="2"/>
  <c r="J28" i="8" s="1"/>
  <c r="O11" i="2"/>
  <c r="I29" i="8"/>
  <c r="P11" i="2"/>
  <c r="J29" i="8" s="1"/>
  <c r="O12" i="2"/>
  <c r="I30" i="8"/>
  <c r="P12" i="2"/>
  <c r="J30" i="8" s="1"/>
  <c r="O13" i="2"/>
  <c r="I31" i="8"/>
  <c r="P13" i="2"/>
  <c r="J31" i="8" s="1"/>
  <c r="O14" i="2"/>
  <c r="I32" i="8"/>
  <c r="P14" i="2"/>
  <c r="J32" i="8" s="1"/>
  <c r="O15" i="2"/>
  <c r="I33" i="8"/>
  <c r="P15" i="2"/>
  <c r="J33" i="8" s="1"/>
  <c r="O16" i="2"/>
  <c r="I34" i="8"/>
  <c r="P16" i="2"/>
  <c r="J34" i="8" s="1"/>
  <c r="O17" i="2"/>
  <c r="I35" i="8"/>
  <c r="P17" i="2"/>
  <c r="J35" i="8" s="1"/>
  <c r="O18" i="2"/>
  <c r="I36" i="8"/>
  <c r="P18" i="2"/>
  <c r="J36" i="8" s="1"/>
  <c r="O19" i="2"/>
  <c r="I37" i="8"/>
  <c r="P19" i="2"/>
  <c r="J37" i="8" s="1"/>
  <c r="O20" i="2"/>
  <c r="I38" i="8"/>
  <c r="P20" i="2"/>
  <c r="J38" i="8" s="1"/>
  <c r="O21" i="2"/>
  <c r="I39" i="8"/>
  <c r="P21" i="2"/>
  <c r="J39" i="8" s="1"/>
  <c r="P8" i="1"/>
  <c r="J11" i="8"/>
  <c r="O9" i="1"/>
  <c r="I12" i="8" s="1"/>
  <c r="P9" i="1"/>
  <c r="J12" i="8"/>
  <c r="O10" i="1"/>
  <c r="I13" i="8" s="1"/>
  <c r="P10" i="1"/>
  <c r="J13" i="8"/>
  <c r="O11" i="1"/>
  <c r="I14" i="8" s="1"/>
  <c r="P11" i="1"/>
  <c r="J14" i="8"/>
  <c r="O12" i="1"/>
  <c r="I15" i="8" s="1"/>
  <c r="P12" i="1"/>
  <c r="J15" i="8"/>
  <c r="O13" i="1"/>
  <c r="I16" i="8" s="1"/>
  <c r="P13" i="1"/>
  <c r="J16" i="8"/>
  <c r="O14" i="1"/>
  <c r="I17" i="8" s="1"/>
  <c r="P14" i="1"/>
  <c r="J17" i="8"/>
  <c r="O15" i="1"/>
  <c r="I18" i="8" s="1"/>
  <c r="P15" i="1"/>
  <c r="J18" i="8"/>
  <c r="O16" i="1"/>
  <c r="I19" i="8" s="1"/>
  <c r="P16" i="1"/>
  <c r="J19" i="8"/>
  <c r="O17" i="1"/>
  <c r="I20" i="8" s="1"/>
  <c r="P17" i="1"/>
  <c r="J20" i="8"/>
  <c r="O18" i="1"/>
  <c r="I21" i="8" s="1"/>
  <c r="P18" i="1"/>
  <c r="J21" i="8"/>
  <c r="O19" i="1"/>
  <c r="I22" i="8" s="1"/>
  <c r="P19" i="1"/>
  <c r="J22" i="8"/>
  <c r="O20" i="1"/>
  <c r="I23" i="8" s="1"/>
  <c r="P20" i="1"/>
  <c r="J23" i="8"/>
  <c r="O21" i="1"/>
  <c r="I24" i="8" s="1"/>
  <c r="P21" i="1"/>
  <c r="J24" i="8"/>
  <c r="P7" i="1"/>
  <c r="J10" i="8" s="1"/>
  <c r="I21" i="6"/>
  <c r="J7" i="8"/>
  <c r="G21" i="6"/>
  <c r="I7" i="8" s="1"/>
  <c r="I20" i="6"/>
  <c r="J6" i="8"/>
  <c r="G20" i="6"/>
  <c r="I6" i="8" s="1"/>
  <c r="I19" i="6"/>
  <c r="J5" i="8"/>
  <c r="G19" i="6"/>
  <c r="I5" i="8" s="1"/>
  <c r="I18" i="6"/>
  <c r="J4" i="8"/>
  <c r="G18" i="6"/>
  <c r="I4" i="8" s="1"/>
  <c r="G17" i="6"/>
  <c r="I3" i="8"/>
  <c r="D6" i="7"/>
  <c r="H25" i="8"/>
  <c r="G25" i="8"/>
  <c r="H10" i="8"/>
  <c r="H3" i="8"/>
  <c r="G3" i="8"/>
  <c r="H2" i="8"/>
  <c r="G10" i="8"/>
  <c r="G2" i="8"/>
  <c r="H6" i="7"/>
  <c r="O2" i="8" s="1"/>
  <c r="H21" i="2"/>
  <c r="H17" i="2"/>
  <c r="G20" i="2"/>
  <c r="H14" i="2"/>
  <c r="H11" i="1"/>
  <c r="G18" i="1"/>
  <c r="E18" i="6"/>
  <c r="G16" i="2"/>
  <c r="H10" i="2"/>
  <c r="G14" i="1"/>
  <c r="G15" i="1"/>
  <c r="H18" i="1"/>
  <c r="H9" i="2"/>
  <c r="G12" i="2"/>
  <c r="G18" i="2"/>
  <c r="G11" i="1"/>
  <c r="G10" i="1"/>
  <c r="H9" i="1"/>
  <c r="H19" i="1"/>
  <c r="H12" i="1"/>
  <c r="G21" i="2"/>
  <c r="G8" i="2"/>
  <c r="G21" i="1"/>
  <c r="G20" i="1"/>
  <c r="H21" i="1"/>
  <c r="H15" i="2"/>
  <c r="G12" i="1"/>
  <c r="H13" i="1"/>
  <c r="H11" i="2"/>
  <c r="H20" i="1"/>
  <c r="G15" i="2"/>
  <c r="G17" i="2"/>
  <c r="H19" i="2"/>
  <c r="G17" i="1"/>
  <c r="G16" i="1"/>
  <c r="H17" i="1"/>
  <c r="G13" i="2"/>
  <c r="G8" i="1"/>
  <c r="F21" i="6"/>
  <c r="F20" i="6"/>
  <c r="G13" i="1"/>
  <c r="G9" i="2"/>
  <c r="G9" i="1"/>
  <c r="G19" i="2"/>
  <c r="H16" i="1"/>
  <c r="G11" i="2"/>
  <c r="F19" i="6"/>
  <c r="H20" i="2"/>
  <c r="H8" i="2"/>
  <c r="G14" i="2"/>
  <c r="H8" i="1"/>
  <c r="H14" i="1"/>
  <c r="E20" i="6"/>
  <c r="F18" i="6"/>
  <c r="G10" i="2"/>
  <c r="H18" i="2"/>
  <c r="H15" i="1"/>
  <c r="H10" i="1"/>
  <c r="E19" i="6"/>
  <c r="H13" i="2"/>
  <c r="G19" i="1"/>
  <c r="H16" i="2"/>
  <c r="E21" i="6"/>
  <c r="H12" i="2"/>
  <c r="H30" i="8" l="1"/>
  <c r="G7" i="8"/>
  <c r="H34" i="8"/>
  <c r="G22" i="8"/>
  <c r="H31" i="8"/>
  <c r="G5" i="8"/>
  <c r="H13" i="8"/>
  <c r="H18" i="8"/>
  <c r="H36" i="8"/>
  <c r="G28" i="8"/>
  <c r="H4" i="8"/>
  <c r="G6" i="8"/>
  <c r="H17" i="8"/>
  <c r="H11" i="8"/>
  <c r="G32" i="8"/>
  <c r="H26" i="8"/>
  <c r="H38" i="8"/>
  <c r="H5" i="8"/>
  <c r="G29" i="8"/>
  <c r="H19" i="8"/>
  <c r="G37" i="8"/>
  <c r="G12" i="8"/>
  <c r="G27" i="8"/>
  <c r="G16" i="8"/>
  <c r="H6" i="8"/>
  <c r="H7" i="8"/>
  <c r="G11" i="8"/>
  <c r="G31" i="8"/>
  <c r="H20" i="8"/>
  <c r="G19" i="8"/>
  <c r="G20" i="8"/>
  <c r="H37" i="8"/>
  <c r="G35" i="8"/>
  <c r="G33" i="8"/>
  <c r="H23" i="8"/>
  <c r="H29" i="8"/>
  <c r="H16" i="8"/>
  <c r="G15" i="8"/>
  <c r="H33" i="8"/>
  <c r="H24" i="8"/>
  <c r="G23" i="8"/>
  <c r="G24" i="8"/>
  <c r="G26" i="8"/>
  <c r="G39" i="8"/>
  <c r="H15" i="8"/>
  <c r="H22" i="8"/>
  <c r="H12" i="8"/>
  <c r="G13" i="8"/>
  <c r="G14" i="8"/>
  <c r="G36" i="8"/>
  <c r="G30" i="8"/>
  <c r="H27" i="8"/>
  <c r="H21" i="8"/>
  <c r="G18" i="8"/>
  <c r="G17" i="8"/>
  <c r="H28" i="8"/>
  <c r="G34" i="8"/>
  <c r="G4" i="8"/>
  <c r="G21" i="8"/>
  <c r="H14" i="8"/>
  <c r="H32" i="8"/>
  <c r="G38" i="8"/>
  <c r="H35" i="8"/>
  <c r="H3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菅原和哉</author>
  </authors>
  <commentList>
    <comment ref="A5" authorId="0" shapeId="0" xr:uid="{296FEDFA-243C-4631-B4A3-631D5388A625}">
      <text>
        <r>
          <rPr>
            <b/>
            <sz val="10"/>
            <color indexed="9"/>
            <rFont val="BIZ UDPゴシック"/>
            <family val="3"/>
            <charset val="128"/>
          </rPr>
          <t>所属/クラブの所在都道府県になります</t>
        </r>
      </text>
    </comment>
    <comment ref="I5" authorId="0" shapeId="0" xr:uid="{17BF59C3-81EC-46E2-A955-6694EDA1F713}">
      <text>
        <r>
          <rPr>
            <b/>
            <sz val="9"/>
            <color indexed="9"/>
            <rFont val="BIZ UDPゴシック"/>
            <family val="3"/>
            <charset val="128"/>
          </rPr>
          <t>略称は、原則7文字以内でお願いします</t>
        </r>
      </text>
    </comment>
    <comment ref="A6" authorId="0" shapeId="0" xr:uid="{C6074CE2-D96D-4F1B-B8EA-5E34E1F49D06}">
      <text>
        <r>
          <rPr>
            <b/>
            <sz val="10"/>
            <color indexed="9"/>
            <rFont val="BIZ UDPゴシック"/>
            <family val="3"/>
            <charset val="128"/>
          </rPr>
          <t>カーソルで、A6を指定してから選択してください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shinji</author>
    <author>菅原和哉</author>
  </authors>
  <commentList>
    <comment ref="K6" authorId="0" shapeId="0" xr:uid="{407154F0-1E44-4537-97CA-5F195B474AE1}">
      <text>
        <r>
          <rPr>
            <b/>
            <sz val="10"/>
            <color indexed="81"/>
            <rFont val="BIZ UDPゴシック"/>
            <family val="3"/>
            <charset val="128"/>
          </rPr>
          <t>市区町村。私学の場合は「私」を入力</t>
        </r>
      </text>
    </comment>
    <comment ref="T6" authorId="1" shapeId="0" xr:uid="{D90769F6-8C52-450A-8BEC-5538B9E1E5D9}">
      <text>
        <r>
          <rPr>
            <b/>
            <sz val="10"/>
            <color indexed="81"/>
            <rFont val="BIZ UDPゴシック"/>
            <family val="3"/>
            <charset val="128"/>
          </rPr>
          <t>戦績の無い場合はそのままで構いません</t>
        </r>
      </text>
    </comment>
    <comment ref="C7" authorId="1" shapeId="0" xr:uid="{1176773A-B9EB-4572-9D7D-4468463E5AD5}">
      <text>
        <r>
          <rPr>
            <b/>
            <sz val="9"/>
            <color indexed="9"/>
            <rFont val="BIZ UDPゴシック"/>
            <family val="3"/>
            <charset val="128"/>
          </rPr>
          <t>カーソルで、セルを指定してから選択してください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shinji</author>
    <author>菅原和哉</author>
  </authors>
  <commentList>
    <comment ref="K6" authorId="0" shapeId="0" xr:uid="{F8735270-2448-4494-BA1A-E7F1034D8A1C}">
      <text>
        <r>
          <rPr>
            <b/>
            <sz val="10"/>
            <color indexed="81"/>
            <rFont val="BIZ UDPゴシック"/>
            <family val="3"/>
            <charset val="128"/>
          </rPr>
          <t>市区町村。私学の場合は「私」を入力</t>
        </r>
      </text>
    </comment>
    <comment ref="T6" authorId="1" shapeId="0" xr:uid="{761653E2-364A-4F75-84D5-14424AA0CA11}">
      <text>
        <r>
          <rPr>
            <b/>
            <sz val="10"/>
            <color indexed="81"/>
            <rFont val="BIZ UDPゴシック"/>
            <family val="3"/>
            <charset val="128"/>
          </rPr>
          <t>戦績の無い場合はそのままで構いません</t>
        </r>
      </text>
    </comment>
    <comment ref="C7" authorId="1" shapeId="0" xr:uid="{8608CCBF-E04F-426E-88A1-4649015768A1}">
      <text>
        <r>
          <rPr>
            <b/>
            <sz val="9"/>
            <color indexed="9"/>
            <rFont val="BIZ UDPゴシック"/>
            <family val="3"/>
            <charset val="128"/>
          </rPr>
          <t>カーソルで、セルを指定してから選択してください</t>
        </r>
      </text>
    </comment>
  </commentList>
</comments>
</file>

<file path=xl/sharedStrings.xml><?xml version="1.0" encoding="utf-8"?>
<sst xmlns="http://schemas.openxmlformats.org/spreadsheetml/2006/main" count="551" uniqueCount="177">
  <si>
    <t>№</t>
  </si>
  <si>
    <t>学年</t>
  </si>
  <si>
    <t>階級</t>
    <rPh sb="0" eb="2">
      <t>カイキュウ</t>
    </rPh>
    <phoneticPr fontId="1"/>
  </si>
  <si>
    <t>選手名（漢字）</t>
    <rPh sb="0" eb="3">
      <t>センシュメイ</t>
    </rPh>
    <rPh sb="4" eb="6">
      <t>カンジ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</si>
  <si>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</si>
  <si>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</si>
  <si>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中学校名</t>
    <rPh sb="0" eb="3">
      <t>チュウガッコウ</t>
    </rPh>
    <rPh sb="3" eb="4">
      <t>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</si>
  <si>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</si>
  <si>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</si>
  <si>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kg級</t>
    <rPh sb="2" eb="3">
      <t>キュウ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</si>
  <si>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</si>
  <si>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</si>
  <si>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</si>
  <si>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</si>
  <si>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</si>
  <si>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</si>
  <si>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</si>
  <si>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</si>
  <si>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</si>
  <si>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</si>
  <si>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</si>
  <si>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</si>
  <si>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</si>
  <si>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</si>
  <si>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</si>
  <si>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山梨県</t>
  </si>
  <si>
    <t>長野県</t>
  </si>
  <si>
    <t>富山県</t>
  </si>
  <si>
    <t>石川県</t>
  </si>
  <si>
    <t>福井県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</si>
  <si>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</si>
  <si>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</si>
  <si>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</si>
  <si>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</si>
  <si>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</si>
  <si>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</si>
  <si>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</si>
  <si>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</si>
  <si>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</si>
  <si>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</si>
  <si>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</si>
  <si>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</si>
  <si>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</si>
  <si>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</si>
  <si>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</si>
  <si>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</si>
  <si>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</si>
  <si>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</si>
  <si>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</si>
  <si>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</si>
  <si>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</si>
  <si>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</si>
  <si>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</si>
  <si>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</si>
  <si>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男子</t>
    <rPh sb="0" eb="2">
      <t>ダンシ</t>
    </rPh>
    <phoneticPr fontId="1"/>
  </si>
  <si>
    <t>例）</t>
    <rPh sb="0" eb="1">
      <t>レイ</t>
    </rPh>
    <phoneticPr fontId="1"/>
  </si>
  <si>
    <t>岐阜県</t>
  </si>
  <si>
    <t>静岡県</t>
  </si>
  <si>
    <t>広島県</t>
  </si>
  <si>
    <t>大田区</t>
    <rPh sb="0" eb="3">
      <t>オオタク</t>
    </rPh>
    <phoneticPr fontId="1"/>
  </si>
  <si>
    <t>蒲田</t>
    <rPh sb="0" eb="2">
      <t>カマタ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</si>
  <si>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</si>
  <si>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</si>
  <si>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女子</t>
    <rPh sb="0" eb="2">
      <t>ジョシ</t>
    </rPh>
    <phoneticPr fontId="1"/>
  </si>
  <si>
    <t>花子</t>
    <rPh sb="0" eb="2">
      <t>ハナコ</t>
    </rPh>
    <phoneticPr fontId="1"/>
  </si>
  <si>
    <t>申込表</t>
    <rPh sb="0" eb="2">
      <t>モウシコミ</t>
    </rPh>
    <rPh sb="2" eb="3">
      <t>ヒョウ</t>
    </rPh>
    <phoneticPr fontId="1"/>
  </si>
  <si>
    <t>@</t>
    <phoneticPr fontId="1"/>
  </si>
  <si>
    <t>-</t>
    <phoneticPr fontId="1"/>
  </si>
  <si>
    <t>監督</t>
    <rPh sb="0" eb="2">
      <t>カントク</t>
    </rPh>
    <phoneticPr fontId="1"/>
  </si>
  <si>
    <t>監督・コーチ</t>
    <rPh sb="0" eb="2">
      <t>カントク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</si>
  <si>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</si>
  <si>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</si>
  <si>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</si>
  <si>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</si>
  <si>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（選択）</t>
    <rPh sb="1" eb="3">
      <t>センタク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</si>
  <si>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</si>
  <si>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自由が丘支店（店番号　655）</t>
    <rPh sb="0" eb="2">
      <t>ジユウ</t>
    </rPh>
    <rPh sb="3" eb="6">
      <t>オカシテン</t>
    </rPh>
    <rPh sb="7" eb="10">
      <t>ミセバンゴウ</t>
    </rPh>
    <phoneticPr fontId="1"/>
  </si>
  <si>
    <t>普通預金</t>
    <rPh sb="0" eb="4">
      <t>フツウヨキン</t>
    </rPh>
    <phoneticPr fontId="1"/>
  </si>
  <si>
    <t>口座名義：</t>
    <rPh sb="0" eb="4">
      <t>コウザメイギ</t>
    </rPh>
    <phoneticPr fontId="1"/>
  </si>
  <si>
    <t>東京都知事杯全国中学選抜レスリング選手権大会　理事長　古里 光弘</t>
    <rPh sb="0" eb="5">
      <t>トウキョウトチジ</t>
    </rPh>
    <rPh sb="5" eb="6">
      <t>ハイ</t>
    </rPh>
    <rPh sb="6" eb="12">
      <t>ゼンコクチュウガクセンバツ</t>
    </rPh>
    <rPh sb="17" eb="20">
      <t>センシュケン</t>
    </rPh>
    <rPh sb="20" eb="22">
      <t>タイカイ</t>
    </rPh>
    <rPh sb="23" eb="26">
      <t>リジチョウ</t>
    </rPh>
    <rPh sb="27" eb="29">
      <t>フルサト</t>
    </rPh>
    <rPh sb="30" eb="32">
      <t>ミツヒロ</t>
    </rPh>
    <phoneticPr fontId="1"/>
  </si>
  <si>
    <t>ﾄｳｷｮｳﾄﾁｼﾞﾊｲｾﾞﾝｺｸﾁｭｳｶﾞｸｾﾝﾊﾞﾂｾﾝｼｭｹﾝﾀｲｶｲ　ﾘｼﾞﾁｮｳ　ﾌﾙｻﾄﾐﾂﾋﾛ</t>
    <phoneticPr fontId="1"/>
  </si>
  <si>
    <t>振込期間：</t>
    <rPh sb="0" eb="2">
      <t>フリコミ</t>
    </rPh>
    <rPh sb="2" eb="4">
      <t>キカン</t>
    </rPh>
    <phoneticPr fontId="1"/>
  </si>
  <si>
    <t>振込先：</t>
    <rPh sb="0" eb="3">
      <t>フリコミサキ</t>
    </rPh>
    <phoneticPr fontId="1"/>
  </si>
  <si>
    <t>氏</t>
    <rPh sb="0" eb="1">
      <t>シ</t>
    </rPh>
    <phoneticPr fontId="1"/>
  </si>
  <si>
    <t>シ</t>
    <phoneticPr fontId="1"/>
  </si>
  <si>
    <t>07777</t>
    <phoneticPr fontId="1"/>
  </si>
  <si>
    <t>団体名</t>
    <rPh sb="0" eb="2">
      <t>ダンタイ</t>
    </rPh>
    <rPh sb="2" eb="3">
      <t>メイ</t>
    </rPh>
    <phoneticPr fontId="1"/>
  </si>
  <si>
    <t>団体名
（略称）</t>
    <rPh sb="0" eb="2">
      <t>ダンタイ</t>
    </rPh>
    <rPh sb="2" eb="3">
      <t>メイ</t>
    </rPh>
    <rPh sb="5" eb="7">
      <t>リャクショウ</t>
    </rPh>
    <phoneticPr fontId="1"/>
  </si>
  <si>
    <t>都道府県No</t>
  </si>
  <si>
    <t>保護者</t>
    <rPh sb="0" eb="3">
      <t>ホゴシャ</t>
    </rPh>
    <phoneticPr fontId="1"/>
  </si>
  <si>
    <t>コーチ</t>
    <phoneticPr fontId="1"/>
  </si>
  <si>
    <t>連絡先メールアドレス</t>
    <rPh sb="0" eb="3">
      <t>レンラクサキ</t>
    </rPh>
    <phoneticPr fontId="1"/>
  </si>
  <si>
    <t>正式団体名</t>
    <rPh sb="0" eb="2">
      <t>セイシキ</t>
    </rPh>
    <rPh sb="2" eb="4">
      <t>ダンタイ</t>
    </rPh>
    <rPh sb="4" eb="5">
      <t>メイ</t>
    </rPh>
    <phoneticPr fontId="1"/>
  </si>
  <si>
    <t>団体名（略称）</t>
    <phoneticPr fontId="1"/>
  </si>
  <si>
    <t>（自動表示）</t>
    <phoneticPr fontId="1"/>
  </si>
  <si>
    <t>（自動表示）</t>
    <rPh sb="1" eb="5">
      <t>ジドウヒョウジ</t>
    </rPh>
    <phoneticPr fontId="1"/>
  </si>
  <si>
    <t>（自動表示）</t>
    <phoneticPr fontId="1"/>
  </si>
  <si>
    <t>※ 上記金額を、下記宛に振込をお願いいたします。なお、必ず「団体名」名義での振り込みをお願いいたします。</t>
    <rPh sb="2" eb="4">
      <t>ジョウキ</t>
    </rPh>
    <rPh sb="4" eb="6">
      <t>キンガク</t>
    </rPh>
    <rPh sb="8" eb="11">
      <t>カキアテ</t>
    </rPh>
    <rPh sb="12" eb="14">
      <t>フリコミ</t>
    </rPh>
    <rPh sb="16" eb="17">
      <t>ネガ</t>
    </rPh>
    <rPh sb="30" eb="32">
      <t>ダンタイ</t>
    </rPh>
    <phoneticPr fontId="1"/>
  </si>
  <si>
    <t>カテゴリー</t>
    <phoneticPr fontId="1"/>
  </si>
  <si>
    <t>都道府県</t>
    <rPh sb="0" eb="4">
      <t>トドウフケン</t>
    </rPh>
    <phoneticPr fontId="1"/>
  </si>
  <si>
    <t>都道府県No.</t>
    <rPh sb="0" eb="4">
      <t>トドウフケン</t>
    </rPh>
    <phoneticPr fontId="1"/>
  </si>
  <si>
    <t>メイ</t>
    <phoneticPr fontId="1"/>
  </si>
  <si>
    <t>正式所属</t>
    <rPh sb="0" eb="2">
      <t>セイシキ</t>
    </rPh>
    <rPh sb="2" eb="4">
      <t>ショゾク</t>
    </rPh>
    <phoneticPr fontId="1"/>
  </si>
  <si>
    <t>正式所属（略称）</t>
    <rPh sb="0" eb="2">
      <t>セイシキ</t>
    </rPh>
    <rPh sb="2" eb="4">
      <t>ショゾク</t>
    </rPh>
    <rPh sb="5" eb="7">
      <t>リャクショウ</t>
    </rPh>
    <phoneticPr fontId="1"/>
  </si>
  <si>
    <t>階級</t>
    <rPh sb="0" eb="2">
      <t>カイキュウ</t>
    </rPh>
    <phoneticPr fontId="1"/>
  </si>
  <si>
    <t>学年</t>
    <rPh sb="0" eb="2">
      <t>ガクネン</t>
    </rPh>
    <phoneticPr fontId="1"/>
  </si>
  <si>
    <t>電話番号</t>
    <rPh sb="0" eb="4">
      <t>デンワバンゴウ</t>
    </rPh>
    <phoneticPr fontId="1"/>
  </si>
  <si>
    <t>登録番号</t>
    <rPh sb="0" eb="2">
      <t>トウロク</t>
    </rPh>
    <rPh sb="2" eb="4">
      <t>バンゴウ</t>
    </rPh>
    <phoneticPr fontId="1"/>
  </si>
  <si>
    <t>中学校名</t>
    <rPh sb="3" eb="4">
      <t>メイ</t>
    </rPh>
    <phoneticPr fontId="1"/>
  </si>
  <si>
    <t>アドレス</t>
    <phoneticPr fontId="1"/>
  </si>
  <si>
    <t>参加料</t>
    <rPh sb="0" eb="3">
      <t>サンカリョウ</t>
    </rPh>
    <phoneticPr fontId="1"/>
  </si>
  <si>
    <t>都道府県
（団体所在地）</t>
    <rPh sb="0" eb="4">
      <t>トドウフケン</t>
    </rPh>
    <rPh sb="6" eb="8">
      <t>ダンタイ</t>
    </rPh>
    <rPh sb="8" eb="11">
      <t>ショザイチ</t>
    </rPh>
    <phoneticPr fontId="1"/>
  </si>
  <si>
    <t>34～38</t>
    <phoneticPr fontId="1"/>
  </si>
  <si>
    <t>85～110</t>
    <phoneticPr fontId="1"/>
  </si>
  <si>
    <t>29～33</t>
    <phoneticPr fontId="1"/>
  </si>
  <si>
    <t>66～73</t>
    <phoneticPr fontId="1"/>
  </si>
  <si>
    <t>申込責任者</t>
    <rPh sb="0" eb="2">
      <t>モウシコミ</t>
    </rPh>
    <rPh sb="2" eb="5">
      <t>セキニンシャ</t>
    </rPh>
    <phoneticPr fontId="1"/>
  </si>
  <si>
    <t>申込責任者</t>
    <rPh sb="0" eb="2">
      <t>モウシコミ</t>
    </rPh>
    <rPh sb="2" eb="5">
      <t>セキニンシャ</t>
    </rPh>
    <phoneticPr fontId="1"/>
  </si>
  <si>
    <t>◎</t>
    <phoneticPr fontId="1"/>
  </si>
  <si>
    <t>監督/コーチ</t>
    <rPh sb="0" eb="2">
      <t>カントク</t>
    </rPh>
    <phoneticPr fontId="1"/>
  </si>
  <si>
    <t>団体名：</t>
    <rPh sb="0" eb="3">
      <t>ダンタイメイ</t>
    </rPh>
    <phoneticPr fontId="1"/>
  </si>
  <si>
    <t>（このシートは自動表示になります）</t>
    <rPh sb="7" eb="11">
      <t>ジドウヒョウジ</t>
    </rPh>
    <phoneticPr fontId="1"/>
  </si>
  <si>
    <t>ID発行者数 計</t>
    <rPh sb="2" eb="4">
      <t>ハッコウ</t>
    </rPh>
    <rPh sb="4" eb="5">
      <t>シャ</t>
    </rPh>
    <rPh sb="5" eb="6">
      <t>スウ</t>
    </rPh>
    <rPh sb="7" eb="8">
      <t>ケイ</t>
    </rPh>
    <phoneticPr fontId="1"/>
  </si>
  <si>
    <t>セコンド</t>
    <phoneticPr fontId="1"/>
  </si>
  <si>
    <t>戦績</t>
    <rPh sb="0" eb="2">
      <t>センセキ</t>
    </rPh>
    <phoneticPr fontId="1"/>
  </si>
  <si>
    <t>（同階級・最上位を選択してください）</t>
    <rPh sb="1" eb="4">
      <t>ドウカイキュウ</t>
    </rPh>
    <rPh sb="5" eb="8">
      <t>サイジョウイ</t>
    </rPh>
    <rPh sb="9" eb="11">
      <t>センタク</t>
    </rPh>
    <phoneticPr fontId="1"/>
  </si>
  <si>
    <t>10月16日（月）　まで　厳守</t>
    <rPh sb="2" eb="3">
      <t>ガツ</t>
    </rPh>
    <rPh sb="5" eb="6">
      <t>ヒ</t>
    </rPh>
    <rPh sb="7" eb="8">
      <t>ツキ</t>
    </rPh>
    <rPh sb="13" eb="15">
      <t>ゲンシュ</t>
    </rPh>
    <phoneticPr fontId="1"/>
  </si>
  <si>
    <t>　  個人名義での振り込みは受け付けません。</t>
    <rPh sb="3" eb="5">
      <t>コジン</t>
    </rPh>
    <rPh sb="14" eb="15">
      <t>ウ</t>
    </rPh>
    <rPh sb="16" eb="17">
      <t>ツ</t>
    </rPh>
    <phoneticPr fontId="1"/>
  </si>
  <si>
    <t>順位</t>
    <rPh sb="0" eb="2">
      <t>ジュンイ</t>
    </rPh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</si>
  <si>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</si>
  <si>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</si>
  <si>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</si>
  <si>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【女子の部】 エントリー表</t>
    <rPh sb="1" eb="3">
      <t>ジョシ</t>
    </rPh>
    <rPh sb="4" eb="5">
      <t>ブ</t>
    </rPh>
    <rPh sb="12" eb="13">
      <t>ヒョウ</t>
    </rPh>
    <phoneticPr fontId="1"/>
  </si>
  <si>
    <t>【男子の部】 エントリー表</t>
    <rPh sb="12" eb="13">
      <t>ヒョウ</t>
    </rPh>
    <phoneticPr fontId="1"/>
  </si>
  <si>
    <t>エントリーは、このファイル添付のメール送信のみになります。郵送書類はありません！
なお、このファイルは必ず保存するか、または印刷して保管ください！</t>
    <rPh sb="13" eb="15">
      <t>テンプ</t>
    </rPh>
    <rPh sb="19" eb="21">
      <t>ソウシン</t>
    </rPh>
    <rPh sb="29" eb="31">
      <t>ユウソウ</t>
    </rPh>
    <rPh sb="31" eb="33">
      <t>ショルイ</t>
    </rPh>
    <rPh sb="51" eb="52">
      <t>カナラ</t>
    </rPh>
    <rPh sb="53" eb="55">
      <t>ホゾン</t>
    </rPh>
    <rPh sb="62" eb="64">
      <t>インサツ</t>
    </rPh>
    <rPh sb="66" eb="68">
      <t>ホカン</t>
    </rPh>
    <phoneticPr fontId="1"/>
  </si>
  <si>
    <t>セコンド登録</t>
    <rPh sb="4" eb="6">
      <t>トウロク</t>
    </rPh>
    <phoneticPr fontId="1"/>
  </si>
  <si>
    <t>団体所在地</t>
    <rPh sb="0" eb="5">
      <t>ダンタイショザイチ</t>
    </rPh>
    <phoneticPr fontId="1"/>
  </si>
  <si>
    <t>R6U15アジア選手権代表選考会</t>
    <phoneticPr fontId="1"/>
  </si>
  <si>
    <t>R6U15アジア選手権代表選考会</t>
    <phoneticPr fontId="1"/>
  </si>
  <si>
    <t>2024年度
日本協会登録番号</t>
    <rPh sb="4" eb="6">
      <t>ネンド</t>
    </rPh>
    <rPh sb="7" eb="11">
      <t>ニホンキョウカイ</t>
    </rPh>
    <rPh sb="11" eb="13">
      <t>トウロク</t>
    </rPh>
    <rPh sb="13" eb="15">
      <t>バンゴウ</t>
    </rPh>
    <phoneticPr fontId="1"/>
  </si>
  <si>
    <t>2024年度
日本協会登録番号</t>
    <rPh sb="4" eb="6">
      <t>ネンド</t>
    </rPh>
    <rPh sb="7" eb="9">
      <t>ニホン</t>
    </rPh>
    <rPh sb="9" eb="11">
      <t>キョウカイ</t>
    </rPh>
    <rPh sb="11" eb="13">
      <t>トウロク</t>
    </rPh>
    <rPh sb="13" eb="15">
      <t>バンゴウ</t>
    </rPh>
    <phoneticPr fontId="1"/>
  </si>
  <si>
    <t>R5東京都知事杯</t>
    <rPh sb="2" eb="4">
      <t>トウキョウ</t>
    </rPh>
    <phoneticPr fontId="1"/>
  </si>
  <si>
    <t>R6クイーンズカップ大会U15</t>
    <phoneticPr fontId="1"/>
  </si>
  <si>
    <t>R6沼尻直杯</t>
    <phoneticPr fontId="1"/>
  </si>
  <si>
    <t>R5都知事杯</t>
    <phoneticPr fontId="1"/>
  </si>
  <si>
    <t>R6U15アジア選手権代表選考会</t>
    <phoneticPr fontId="1"/>
  </si>
  <si>
    <t>2024年度日本協会登録番号</t>
    <rPh sb="4" eb="6">
      <t>ネンド</t>
    </rPh>
    <rPh sb="6" eb="10">
      <t>ニホンキョウカイ</t>
    </rPh>
    <rPh sb="10" eb="12">
      <t>トウロク</t>
    </rPh>
    <rPh sb="12" eb="14">
      <t>バンゴウ</t>
    </rPh>
    <phoneticPr fontId="1"/>
  </si>
  <si>
    <t>選手（6,000円/名）</t>
    <rPh sb="0" eb="2">
      <t>センシュ</t>
    </rPh>
    <rPh sb="10" eb="11">
      <t>メイ</t>
    </rPh>
    <phoneticPr fontId="1"/>
  </si>
  <si>
    <t>〇</t>
    <phoneticPr fontId="1"/>
  </si>
  <si>
    <t>申込責任者欄に不備はないか</t>
    <rPh sb="0" eb="2">
      <t>モウシコ</t>
    </rPh>
    <rPh sb="2" eb="6">
      <t>セキニンシャラン</t>
    </rPh>
    <rPh sb="7" eb="9">
      <t>フビ</t>
    </rPh>
    <phoneticPr fontId="1"/>
  </si>
  <si>
    <t>セコンドの協会登録番号の入力は済んでいるか</t>
    <rPh sb="5" eb="7">
      <t>キョウカイ</t>
    </rPh>
    <rPh sb="7" eb="9">
      <t>トウロク</t>
    </rPh>
    <rPh sb="9" eb="11">
      <t>バンゴウ</t>
    </rPh>
    <rPh sb="12" eb="14">
      <t>ニュウリョク</t>
    </rPh>
    <rPh sb="15" eb="16">
      <t>ス</t>
    </rPh>
    <phoneticPr fontId="1"/>
  </si>
  <si>
    <t>選手の出場階級は選択しているか</t>
    <rPh sb="0" eb="2">
      <t>センシュ</t>
    </rPh>
    <rPh sb="3" eb="5">
      <t>シュツジョウ</t>
    </rPh>
    <rPh sb="5" eb="7">
      <t>カイキュウ</t>
    </rPh>
    <rPh sb="8" eb="10">
      <t>センタク</t>
    </rPh>
    <phoneticPr fontId="1"/>
  </si>
  <si>
    <t>参加料振込合計金額</t>
    <rPh sb="0" eb="3">
      <t>サンカリョウ</t>
    </rPh>
    <rPh sb="3" eb="5">
      <t>フリコミ</t>
    </rPh>
    <rPh sb="5" eb="7">
      <t>ゴウケイ</t>
    </rPh>
    <rPh sb="7" eb="9">
      <t>キンガク</t>
    </rPh>
    <phoneticPr fontId="1"/>
  </si>
  <si>
    <t>参加人数と参加料振込合計金額は合っているか</t>
    <rPh sb="0" eb="2">
      <t>サンカ</t>
    </rPh>
    <rPh sb="2" eb="4">
      <t>ニンズウ</t>
    </rPh>
    <rPh sb="5" eb="8">
      <t>サンカリョウ</t>
    </rPh>
    <rPh sb="8" eb="10">
      <t>フリコミ</t>
    </rPh>
    <rPh sb="10" eb="12">
      <t>ゴウケイ</t>
    </rPh>
    <rPh sb="12" eb="14">
      <t>キンガク</t>
    </rPh>
    <rPh sb="15" eb="16">
      <t>ア</t>
    </rPh>
    <phoneticPr fontId="1"/>
  </si>
  <si>
    <t>※</t>
    <phoneticPr fontId="1"/>
  </si>
  <si>
    <t>ファイル送信後、確認のため、必ず返信メールを送ります。</t>
    <rPh sb="4" eb="7">
      <t>ソウシンゴ</t>
    </rPh>
    <rPh sb="8" eb="10">
      <t>カクニン</t>
    </rPh>
    <rPh sb="14" eb="15">
      <t>カナラ</t>
    </rPh>
    <rPh sb="16" eb="18">
      <t>ヘンシン</t>
    </rPh>
    <rPh sb="22" eb="23">
      <t>オク</t>
    </rPh>
    <phoneticPr fontId="1"/>
  </si>
  <si>
    <t>数日が経過しても、メールが無い場合はエントリーされていない場合がありますので</t>
    <rPh sb="0" eb="2">
      <t>スウジツ</t>
    </rPh>
    <rPh sb="3" eb="5">
      <t>ケイカ</t>
    </rPh>
    <rPh sb="13" eb="14">
      <t>ナ</t>
    </rPh>
    <rPh sb="15" eb="17">
      <t>バアイ</t>
    </rPh>
    <rPh sb="29" eb="31">
      <t>バアイ</t>
    </rPh>
    <phoneticPr fontId="1"/>
  </si>
  <si>
    <t>大会事務局までご確認ください。</t>
    <rPh sb="0" eb="5">
      <t>タイカイジムキョク</t>
    </rPh>
    <rPh sb="8" eb="10">
      <t>カクニン</t>
    </rPh>
    <phoneticPr fontId="1"/>
  </si>
  <si>
    <t>代行チーム</t>
    <rPh sb="0" eb="2">
      <t>ダイコウ</t>
    </rPh>
    <phoneticPr fontId="1"/>
  </si>
  <si>
    <t>セコンドに付く方は必ず登録してください。上記の「申込責任者」と重複する場合も、必ず入力してください。
他チームのセコンドが代行される場合は、「チーム名」を入力してください。※ 1チーム5名まで。登録者にはIDを発行いたします</t>
    <rPh sb="5" eb="6">
      <t>ツ</t>
    </rPh>
    <rPh sb="7" eb="8">
      <t>カタ</t>
    </rPh>
    <rPh sb="9" eb="10">
      <t>カナラ</t>
    </rPh>
    <rPh sb="11" eb="13">
      <t>トウロク</t>
    </rPh>
    <rPh sb="51" eb="52">
      <t>ホカ</t>
    </rPh>
    <rPh sb="61" eb="63">
      <t>ダイコウ</t>
    </rPh>
    <rPh sb="66" eb="68">
      <t>バアイ</t>
    </rPh>
    <rPh sb="74" eb="75">
      <t>メイ</t>
    </rPh>
    <rPh sb="77" eb="79">
      <t>ニュウリョク</t>
    </rPh>
    <rPh sb="93" eb="94">
      <t>メイ</t>
    </rPh>
    <rPh sb="97" eb="100">
      <t>トウロクシャ</t>
    </rPh>
    <rPh sb="105" eb="107">
      <t>ハッコウ</t>
    </rPh>
    <phoneticPr fontId="1"/>
  </si>
  <si>
    <t>めい</t>
    <phoneticPr fontId="1" type="Hiragana"/>
  </si>
  <si>
    <t>めい</t>
    <phoneticPr fontId="1"/>
  </si>
  <si>
    <t>し</t>
    <phoneticPr fontId="1" type="Hiragana"/>
  </si>
  <si>
    <t>ふりがな（全角）</t>
    <rPh sb="5" eb="7">
      <t>ゼンカク</t>
    </rPh>
    <phoneticPr fontId="1"/>
  </si>
  <si>
    <t>し</t>
    <phoneticPr fontId="1"/>
  </si>
  <si>
    <t>めい</t>
    <phoneticPr fontId="1"/>
  </si>
  <si>
    <t>とうきょう</t>
    <phoneticPr fontId="1"/>
  </si>
  <si>
    <t>たろう</t>
    <phoneticPr fontId="1"/>
  </si>
  <si>
    <t>し</t>
    <phoneticPr fontId="1"/>
  </si>
  <si>
    <t>めい</t>
    <phoneticPr fontId="1"/>
  </si>
  <si>
    <t>とうきょう</t>
    <phoneticPr fontId="1"/>
  </si>
  <si>
    <t>はなこ</t>
    <phoneticPr fontId="1"/>
  </si>
  <si>
    <t>携帯電話番号
（半角数字・ハイフン - なし）</t>
    <rPh sb="0" eb="2">
      <t>ケイタイ</t>
    </rPh>
    <rPh sb="2" eb="4">
      <t>デンワ</t>
    </rPh>
    <rPh sb="4" eb="6">
      <t>バンゴウ</t>
    </rPh>
    <rPh sb="8" eb="12">
      <t>ハンカクスウジ</t>
    </rPh>
    <phoneticPr fontId="1"/>
  </si>
  <si>
    <t>携帯電話番号
（ハイフン - なし）</t>
    <rPh sb="0" eb="2">
      <t>ケイタイ</t>
    </rPh>
    <rPh sb="2" eb="4">
      <t>デンワ</t>
    </rPh>
    <rPh sb="4" eb="6">
      <t>バンゴウ</t>
    </rPh>
    <phoneticPr fontId="1"/>
  </si>
  <si>
    <t>参加料および確認事項</t>
    <rPh sb="0" eb="3">
      <t>サンカリョウ</t>
    </rPh>
    <rPh sb="6" eb="8">
      <t>カクニン</t>
    </rPh>
    <rPh sb="8" eb="10">
      <t>ジコウ</t>
    </rPh>
    <phoneticPr fontId="1"/>
  </si>
  <si>
    <t>（チェックを入れてください）</t>
    <rPh sb="6" eb="7">
      <t>イ</t>
    </rPh>
    <phoneticPr fontId="1"/>
  </si>
  <si>
    <t>ＩＤに貼付する写真は用意できたか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</si>
</sst>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81" formatCode="0_ 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BIZ UDPゴシック"/>
      <family val="3"/>
      <charset val="128"/>
    </font>
    <font>
      <sz val="10"/>
      <name val="游明朝"/>
      <family val="1"/>
      <charset val="128"/>
    </font>
    <font>
      <b/>
      <sz val="24"/>
      <name val="游明朝"/>
      <family val="1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2"/>
      <name val="游明朝"/>
      <family val="1"/>
      <charset val="128"/>
    </font>
    <font>
      <b/>
      <sz val="12"/>
      <name val="游明朝"/>
      <family val="1"/>
      <charset val="128"/>
    </font>
    <font>
      <sz val="9"/>
      <name val="游明朝"/>
      <family val="1"/>
      <charset val="128"/>
    </font>
    <font>
      <b/>
      <sz val="20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color indexed="9"/>
      <name val="BIZ UDPゴシック"/>
      <family val="3"/>
      <charset val="128"/>
    </font>
    <font>
      <b/>
      <sz val="9"/>
      <color indexed="9"/>
      <name val="BIZ UDPゴシック"/>
      <family val="3"/>
      <charset val="128"/>
    </font>
    <font>
      <sz val="9"/>
      <name val="Meiryo UI"/>
      <family val="3"/>
      <charset val="128"/>
    </font>
    <font>
      <sz val="16"/>
      <color rgb="FFFF0000"/>
      <name val="游明朝"/>
      <family val="1"/>
      <charset val="128"/>
    </font>
    <font>
      <sz val="10"/>
      <color theme="0"/>
      <name val="游明朝"/>
      <family val="1"/>
      <charset val="128"/>
    </font>
    <font>
      <b/>
      <sz val="16"/>
      <color rgb="FF0070C0"/>
      <name val="游明朝"/>
      <family val="1"/>
      <charset val="128"/>
    </font>
    <font>
      <sz val="16"/>
      <color rgb="FF0070C0"/>
      <name val="游明朝"/>
      <family val="1"/>
      <charset val="128"/>
    </font>
    <font>
      <sz val="16"/>
      <color theme="0"/>
      <name val="游明朝"/>
      <family val="1"/>
      <charset val="128"/>
    </font>
    <font>
      <sz val="14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b/>
      <sz val="24"/>
      <color theme="0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b/>
      <sz val="11"/>
      <color rgb="FFFF0000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C000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horizontal="center" vertical="center" shrinkToFit="1"/>
      <protection locked="0" hidden="1"/>
    </xf>
    <xf numFmtId="0" fontId="3" fillId="0" borderId="8" xfId="0" applyFont="1" applyFill="1" applyBorder="1" applyAlignment="1" applyProtection="1">
      <alignment horizontal="center" vertical="center" shrinkToFit="1"/>
      <protection locked="0" hidden="1"/>
    </xf>
    <xf numFmtId="0" fontId="8" fillId="2" borderId="9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 shrinkToFit="1"/>
      <protection hidden="1"/>
    </xf>
    <xf numFmtId="0" fontId="3" fillId="0" borderId="4" xfId="0" applyFont="1" applyFill="1" applyBorder="1" applyAlignment="1" applyProtection="1">
      <alignment horizontal="center" vertical="center" shrinkToFit="1"/>
      <protection locked="0" hidden="1"/>
    </xf>
    <xf numFmtId="0" fontId="3" fillId="0" borderId="5" xfId="0" applyFont="1" applyFill="1" applyBorder="1" applyAlignment="1" applyProtection="1">
      <alignment horizontal="center" vertical="center" shrinkToFit="1"/>
      <protection locked="0" hidden="1"/>
    </xf>
    <xf numFmtId="0" fontId="3" fillId="2" borderId="1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Protection="1">
      <alignment vertical="center"/>
      <protection hidden="1"/>
    </xf>
    <xf numFmtId="0" fontId="20" fillId="0" borderId="0" xfId="0" applyNumberFormat="1" applyFont="1" applyFill="1" applyBorder="1" applyAlignment="1" applyProtection="1">
      <alignment horizontal="centerContinuous" vertical="center"/>
      <protection hidden="1"/>
    </xf>
    <xf numFmtId="0" fontId="3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2" borderId="13" xfId="0" applyNumberFormat="1" applyFont="1" applyFill="1" applyBorder="1" applyAlignment="1" applyProtection="1">
      <alignment horizontal="center" vertical="center"/>
      <protection hidden="1"/>
    </xf>
    <xf numFmtId="0" fontId="3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5" xfId="0" applyNumberFormat="1" applyFont="1" applyFill="1" applyBorder="1" applyAlignment="1" applyProtection="1">
      <alignment horizontal="center" vertical="center"/>
      <protection hidden="1"/>
    </xf>
    <xf numFmtId="0" fontId="3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5" fillId="2" borderId="17" xfId="0" quotePrefix="1" applyFont="1" applyFill="1" applyBorder="1" applyAlignment="1" applyProtection="1">
      <alignment horizontal="center" vertical="center"/>
      <protection hidden="1"/>
    </xf>
    <xf numFmtId="0" fontId="5" fillId="0" borderId="18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5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19" xfId="0" applyNumberFormat="1" applyFont="1" applyFill="1" applyBorder="1" applyAlignment="1" applyProtection="1">
      <alignment vertical="center" shrinkToFit="1"/>
      <protection locked="0" hidden="1"/>
    </xf>
    <xf numFmtId="49" fontId="5" fillId="0" borderId="5" xfId="0" applyNumberFormat="1" applyFont="1" applyFill="1" applyBorder="1" applyAlignment="1" applyProtection="1">
      <alignment vertical="center"/>
      <protection locked="0" hidden="1"/>
    </xf>
    <xf numFmtId="0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shrinkToFit="1"/>
      <protection hidden="1"/>
    </xf>
    <xf numFmtId="0" fontId="3" fillId="2" borderId="2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1" fillId="3" borderId="10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left" vertical="center" shrinkToFit="1"/>
      <protection hidden="1"/>
    </xf>
    <xf numFmtId="0" fontId="3" fillId="2" borderId="23" xfId="0" applyFont="1" applyFill="1" applyBorder="1" applyAlignment="1" applyProtection="1">
      <alignment vertical="center" shrinkToFit="1"/>
      <protection hidden="1"/>
    </xf>
    <xf numFmtId="0" fontId="3" fillId="2" borderId="7" xfId="0" applyFont="1" applyFill="1" applyBorder="1" applyAlignment="1" applyProtection="1">
      <alignment vertical="center" shrinkToFit="1"/>
      <protection hidden="1"/>
    </xf>
    <xf numFmtId="0" fontId="3" fillId="2" borderId="24" xfId="0" quotePrefix="1" applyFont="1" applyFill="1" applyBorder="1" applyAlignment="1" applyProtection="1">
      <alignment horizontal="center" vertical="center" shrinkToFit="1"/>
      <protection hidden="1"/>
    </xf>
    <xf numFmtId="0" fontId="21" fillId="3" borderId="11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3" fillId="2" borderId="25" xfId="0" applyFont="1" applyFill="1" applyBorder="1" applyAlignment="1" applyProtection="1">
      <alignment vertical="center" shrinkToFit="1"/>
      <protection hidden="1"/>
    </xf>
    <xf numFmtId="0" fontId="3" fillId="2" borderId="4" xfId="0" applyFont="1" applyFill="1" applyBorder="1" applyAlignment="1" applyProtection="1">
      <alignment vertical="center" shrinkToFit="1"/>
      <protection hidden="1"/>
    </xf>
    <xf numFmtId="0" fontId="3" fillId="2" borderId="17" xfId="0" quotePrefix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horizontal="right" vertical="center" indent="1" shrinkToFit="1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horizontal="right" vertical="center" shrinkToFit="1"/>
      <protection hidden="1"/>
    </xf>
    <xf numFmtId="0" fontId="10" fillId="0" borderId="9" xfId="0" applyNumberFormat="1" applyFont="1" applyFill="1" applyBorder="1" applyAlignment="1" applyProtection="1">
      <alignment horizontal="right" vertical="center" shrinkToFit="1"/>
      <protection locked="0" hidden="1"/>
    </xf>
    <xf numFmtId="0" fontId="3" fillId="0" borderId="23" xfId="0" applyNumberFormat="1" applyFont="1" applyFill="1" applyBorder="1" applyAlignment="1" applyProtection="1">
      <alignment horizontal="left" vertical="center" shrinkToFit="1"/>
      <protection locked="0" hidden="1"/>
    </xf>
    <xf numFmtId="0" fontId="3" fillId="0" borderId="9" xfId="0" applyFont="1" applyFill="1" applyBorder="1" applyAlignment="1" applyProtection="1">
      <alignment horizontal="right" vertical="center" shrinkToFit="1"/>
      <protection locked="0" hidden="1"/>
    </xf>
    <xf numFmtId="0" fontId="3" fillId="0" borderId="25" xfId="0" applyNumberFormat="1" applyFont="1" applyFill="1" applyBorder="1" applyAlignment="1" applyProtection="1">
      <alignment horizontal="left" vertical="center" shrinkToFit="1"/>
      <protection locked="0" hidden="1"/>
    </xf>
    <xf numFmtId="0" fontId="3" fillId="0" borderId="3" xfId="0" applyFont="1" applyFill="1" applyBorder="1" applyAlignment="1" applyProtection="1">
      <alignment horizontal="right" vertical="center" shrinkToFit="1"/>
      <protection locked="0" hidden="1"/>
    </xf>
    <xf numFmtId="0" fontId="3" fillId="0" borderId="22" xfId="0" applyFont="1" applyFill="1" applyBorder="1" applyAlignment="1" applyProtection="1">
      <alignment horizontal="right" vertical="center" shrinkToFit="1"/>
      <protection locked="0" hidden="1"/>
    </xf>
    <xf numFmtId="0" fontId="3" fillId="0" borderId="6" xfId="0" applyFont="1" applyFill="1" applyBorder="1" applyAlignment="1" applyProtection="1">
      <alignment horizontal="right" vertical="center" shrinkToFit="1"/>
      <protection locked="0" hidden="1"/>
    </xf>
    <xf numFmtId="49" fontId="3" fillId="0" borderId="8" xfId="0" applyNumberFormat="1" applyFont="1" applyFill="1" applyBorder="1" applyAlignment="1" applyProtection="1">
      <alignment vertical="center" shrinkToFit="1"/>
      <protection locked="0" hidden="1"/>
    </xf>
    <xf numFmtId="0" fontId="3" fillId="0" borderId="9" xfId="0" applyFont="1" applyFill="1" applyBorder="1" applyAlignment="1" applyProtection="1">
      <alignment vertical="center" shrinkToFit="1"/>
      <protection locked="0" hidden="1"/>
    </xf>
    <xf numFmtId="0" fontId="3" fillId="0" borderId="23" xfId="0" applyFont="1" applyFill="1" applyBorder="1" applyAlignment="1" applyProtection="1">
      <alignment vertical="center" shrinkToFit="1"/>
      <protection locked="0" hidden="1"/>
    </xf>
    <xf numFmtId="49" fontId="3" fillId="0" borderId="5" xfId="0" applyNumberFormat="1" applyFont="1" applyFill="1" applyBorder="1" applyAlignment="1" applyProtection="1">
      <alignment vertical="center" shrinkToFit="1"/>
      <protection locked="0" hidden="1"/>
    </xf>
    <xf numFmtId="0" fontId="3" fillId="0" borderId="25" xfId="0" applyFont="1" applyFill="1" applyBorder="1" applyAlignment="1" applyProtection="1">
      <alignment vertical="center" shrinkToFit="1"/>
      <protection locked="0" hidden="1"/>
    </xf>
    <xf numFmtId="0" fontId="21" fillId="4" borderId="10" xfId="0" applyFont="1" applyFill="1" applyBorder="1" applyAlignment="1" applyProtection="1">
      <alignment horizontal="center"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49" fontId="3" fillId="0" borderId="8" xfId="0" applyNumberFormat="1" applyFont="1" applyFill="1" applyBorder="1" applyAlignment="1" applyProtection="1">
      <alignment vertical="center" wrapText="1" shrinkToFit="1"/>
      <protection locked="0" hidden="1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0" fontId="5" fillId="2" borderId="25" xfId="0" applyNumberFormat="1" applyFont="1" applyFill="1" applyBorder="1" applyAlignment="1" applyProtection="1">
      <alignment vertical="center"/>
      <protection hidden="1"/>
    </xf>
    <xf numFmtId="0" fontId="3" fillId="5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5" fontId="3" fillId="0" borderId="0" xfId="0" applyNumberFormat="1" applyFont="1">
      <alignment vertical="center"/>
    </xf>
    <xf numFmtId="0" fontId="20" fillId="2" borderId="0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NumberFormat="1" applyFont="1" applyFill="1" applyBorder="1" applyAlignment="1" applyProtection="1">
      <alignment horizontal="centerContinuous" vertical="center"/>
      <protection hidden="1"/>
    </xf>
    <xf numFmtId="0" fontId="22" fillId="2" borderId="0" xfId="0" applyNumberFormat="1" applyFont="1" applyFill="1" applyBorder="1" applyAlignment="1" applyProtection="1">
      <alignment horizontal="centerContinuous" vertical="center"/>
      <protection hidden="1"/>
    </xf>
    <xf numFmtId="0" fontId="23" fillId="2" borderId="0" xfId="0" applyNumberFormat="1" applyFont="1" applyFill="1" applyBorder="1" applyAlignment="1" applyProtection="1">
      <alignment horizontal="centerContinuous" vertical="center"/>
      <protection hidden="1"/>
    </xf>
    <xf numFmtId="0" fontId="3" fillId="2" borderId="52" xfId="0" applyNumberFormat="1" applyFont="1" applyFill="1" applyBorder="1" applyAlignment="1" applyProtection="1">
      <alignment vertical="center"/>
      <protection hidden="1"/>
    </xf>
    <xf numFmtId="0" fontId="8" fillId="2" borderId="52" xfId="0" applyNumberFormat="1" applyFont="1" applyFill="1" applyBorder="1" applyAlignment="1" applyProtection="1">
      <alignment horizontal="right" vertical="center"/>
      <protection hidden="1"/>
    </xf>
    <xf numFmtId="0" fontId="8" fillId="2" borderId="52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NumberFormat="1" applyFont="1" applyFill="1" applyBorder="1" applyAlignment="1" applyProtection="1">
      <alignment horizontal="right" vertical="center"/>
      <protection hidden="1"/>
    </xf>
    <xf numFmtId="0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11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 wrapText="1" shrinkToFit="1"/>
      <protection hidden="1"/>
    </xf>
    <xf numFmtId="0" fontId="11" fillId="2" borderId="0" xfId="0" applyFont="1" applyFill="1" applyBorder="1" applyAlignment="1" applyProtection="1">
      <alignment horizontal="left" vertical="center" wrapText="1" shrinkToFit="1"/>
      <protection hidden="1"/>
    </xf>
    <xf numFmtId="0" fontId="3" fillId="2" borderId="0" xfId="0" applyFont="1" applyFill="1" applyBorder="1" applyAlignment="1" applyProtection="1">
      <alignment vertical="center" shrinkToFit="1"/>
      <protection hidden="1"/>
    </xf>
    <xf numFmtId="0" fontId="24" fillId="2" borderId="22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 shrinkToFit="1"/>
      <protection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3" xfId="0" applyNumberFormat="1" applyFont="1" applyFill="1" applyBorder="1" applyAlignment="1" applyProtection="1">
      <alignment horizontal="right" vertical="center"/>
      <protection hidden="1"/>
    </xf>
    <xf numFmtId="0" fontId="12" fillId="2" borderId="3" xfId="0" applyNumberFormat="1" applyFont="1" applyFill="1" applyBorder="1" applyAlignment="1" applyProtection="1">
      <alignment horizontal="right" vertical="center"/>
      <protection hidden="1"/>
    </xf>
    <xf numFmtId="0" fontId="12" fillId="2" borderId="25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0" fontId="14" fillId="2" borderId="26" xfId="0" applyFont="1" applyFill="1" applyBorder="1" applyAlignment="1" applyProtection="1">
      <alignment horizontal="right" vertical="center" wrapText="1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28" xfId="0" applyNumberFormat="1" applyFont="1" applyFill="1" applyBorder="1" applyAlignment="1" applyProtection="1">
      <alignment horizontal="right" vertical="center" shrinkToFit="1"/>
      <protection hidden="1"/>
    </xf>
    <xf numFmtId="0" fontId="14" fillId="2" borderId="29" xfId="0" applyNumberFormat="1" applyFont="1" applyFill="1" applyBorder="1" applyAlignment="1" applyProtection="1">
      <alignment horizontal="left" vertical="center" shrinkToFit="1"/>
      <protection hidden="1"/>
    </xf>
    <xf numFmtId="0" fontId="14" fillId="2" borderId="30" xfId="0" applyFont="1" applyFill="1" applyBorder="1" applyAlignment="1" applyProtection="1">
      <alignment horizontal="center" vertical="center" shrinkToFit="1"/>
      <protection hidden="1"/>
    </xf>
    <xf numFmtId="0" fontId="14" fillId="2" borderId="31" xfId="0" applyFont="1" applyFill="1" applyBorder="1" applyAlignment="1" applyProtection="1">
      <alignment horizontal="center" vertical="center" shrinkToFit="1"/>
      <protection hidden="1"/>
    </xf>
    <xf numFmtId="0" fontId="14" fillId="2" borderId="28" xfId="0" applyFont="1" applyFill="1" applyBorder="1" applyAlignment="1" applyProtection="1">
      <alignment vertical="center" shrinkToFit="1"/>
      <protection hidden="1"/>
    </xf>
    <xf numFmtId="57" fontId="15" fillId="2" borderId="32" xfId="0" applyNumberFormat="1" applyFont="1" applyFill="1" applyBorder="1" applyAlignment="1" applyProtection="1">
      <alignment horizontal="center" vertical="center" wrapText="1" shrinkToFit="1"/>
      <protection hidden="1"/>
    </xf>
    <xf numFmtId="0" fontId="14" fillId="2" borderId="28" xfId="0" applyFont="1" applyFill="1" applyBorder="1" applyAlignment="1" applyProtection="1">
      <alignment horizontal="right" vertical="center" shrinkToFit="1"/>
      <protection hidden="1"/>
    </xf>
    <xf numFmtId="0" fontId="14" fillId="2" borderId="33" xfId="0" applyFont="1" applyFill="1" applyBorder="1" applyAlignment="1" applyProtection="1">
      <alignment horizontal="left" vertical="center" shrinkToFit="1"/>
      <protection hidden="1"/>
    </xf>
    <xf numFmtId="0" fontId="14" fillId="2" borderId="33" xfId="0" applyFont="1" applyFill="1" applyBorder="1" applyAlignment="1" applyProtection="1">
      <alignment horizontal="right" vertical="center" shrinkToFit="1"/>
      <protection hidden="1"/>
    </xf>
    <xf numFmtId="0" fontId="14" fillId="2" borderId="29" xfId="0" applyFont="1" applyFill="1" applyBorder="1" applyAlignment="1" applyProtection="1">
      <alignment vertical="center" shrinkToFit="1"/>
      <protection hidden="1"/>
    </xf>
    <xf numFmtId="0" fontId="14" fillId="2" borderId="32" xfId="0" applyFont="1" applyFill="1" applyBorder="1" applyAlignment="1" applyProtection="1">
      <alignment horizontal="center" vertical="center" wrapText="1"/>
      <protection hidden="1"/>
    </xf>
    <xf numFmtId="0" fontId="14" fillId="2" borderId="32" xfId="0" applyFont="1" applyFill="1" applyBorder="1" applyAlignment="1" applyProtection="1">
      <alignment horizontal="center" vertical="center" wrapText="1" shrinkToFit="1"/>
      <protection hidden="1"/>
    </xf>
    <xf numFmtId="0" fontId="14" fillId="2" borderId="30" xfId="0" applyFont="1" applyFill="1" applyBorder="1" applyAlignment="1" applyProtection="1">
      <alignment vertical="center"/>
      <protection hidden="1"/>
    </xf>
    <xf numFmtId="0" fontId="14" fillId="2" borderId="34" xfId="0" quotePrefix="1" applyFont="1" applyFill="1" applyBorder="1" applyAlignment="1" applyProtection="1">
      <alignment horizontal="center" vertical="center"/>
      <protection hidden="1"/>
    </xf>
    <xf numFmtId="49" fontId="14" fillId="2" borderId="35" xfId="0" applyNumberFormat="1" applyFont="1" applyFill="1" applyBorder="1" applyAlignment="1" applyProtection="1">
      <alignment vertical="center"/>
      <protection hidden="1"/>
    </xf>
    <xf numFmtId="0" fontId="14" fillId="2" borderId="36" xfId="0" applyFont="1" applyFill="1" applyBorder="1" applyAlignment="1" applyProtection="1">
      <alignment vertical="center" shrinkToFit="1"/>
      <protection hidden="1"/>
    </xf>
    <xf numFmtId="0" fontId="14" fillId="2" borderId="27" xfId="0" applyFont="1" applyFill="1" applyBorder="1" applyAlignment="1" applyProtection="1">
      <alignment horizontal="right" vertical="center" wrapText="1"/>
      <protection hidden="1"/>
    </xf>
    <xf numFmtId="0" fontId="14" fillId="2" borderId="32" xfId="0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 shrinkToFit="1"/>
      <protection hidden="1"/>
    </xf>
    <xf numFmtId="0" fontId="3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NumberFormat="1" applyFont="1" applyFill="1" applyBorder="1" applyAlignment="1" applyProtection="1">
      <alignment horizontal="right" vertical="center"/>
      <protection hidden="1"/>
    </xf>
    <xf numFmtId="0" fontId="25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5" fillId="2" borderId="11" xfId="0" applyNumberFormat="1" applyFont="1" applyFill="1" applyBorder="1" applyAlignment="1" applyProtection="1">
      <alignment horizontal="center" vertical="center"/>
      <protection hidden="1"/>
    </xf>
    <xf numFmtId="49" fontId="5" fillId="0" borderId="11" xfId="0" applyNumberFormat="1" applyFont="1" applyFill="1" applyBorder="1" applyAlignment="1" applyProtection="1">
      <alignment vertical="center"/>
      <protection locked="0" hidden="1"/>
    </xf>
    <xf numFmtId="49" fontId="3" fillId="0" borderId="0" xfId="0" applyNumberFormat="1" applyFo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22" xfId="0" applyNumberFormat="1" applyFont="1" applyFill="1" applyBorder="1" applyAlignment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181" fontId="5" fillId="0" borderId="0" xfId="0" applyNumberFormat="1" applyFont="1" applyFill="1" applyBorder="1" applyAlignment="1" applyProtection="1">
      <alignment vertical="center"/>
      <protection hidden="1"/>
    </xf>
    <xf numFmtId="5" fontId="12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25" xfId="0" applyNumberFormat="1" applyFont="1" applyFill="1" applyBorder="1" applyAlignment="1" applyProtection="1">
      <alignment horizontal="center" vertical="center" shrinkToFit="1"/>
      <protection hidden="1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 hidden="1"/>
    </xf>
    <xf numFmtId="49" fontId="5" fillId="0" borderId="2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2" borderId="11" xfId="0" applyFont="1" applyFill="1" applyBorder="1" applyAlignment="1" applyProtection="1">
      <alignment horizontal="center" vertical="center" wrapText="1" shrinkToFit="1"/>
      <protection hidden="1"/>
    </xf>
    <xf numFmtId="0" fontId="10" fillId="2" borderId="11" xfId="0" applyFont="1" applyFill="1" applyBorder="1" applyAlignment="1" applyProtection="1">
      <alignment horizontal="center" vertical="center" shrinkToFit="1"/>
      <protection hidden="1"/>
    </xf>
    <xf numFmtId="0" fontId="3" fillId="2" borderId="4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26" xfId="0" applyNumberFormat="1" applyFont="1" applyFill="1" applyBorder="1" applyAlignment="1" applyProtection="1">
      <alignment horizontal="center" vertical="center"/>
      <protection hidden="1"/>
    </xf>
    <xf numFmtId="0" fontId="6" fillId="6" borderId="33" xfId="0" applyNumberFormat="1" applyFont="1" applyFill="1" applyBorder="1" applyAlignment="1" applyProtection="1">
      <alignment horizontal="center" vertical="center"/>
      <protection hidden="1"/>
    </xf>
    <xf numFmtId="0" fontId="6" fillId="6" borderId="36" xfId="0" applyNumberFormat="1" applyFont="1" applyFill="1" applyBorder="1" applyAlignment="1" applyProtection="1">
      <alignment horizontal="center" vertical="center"/>
      <protection hidden="1"/>
    </xf>
    <xf numFmtId="0" fontId="3" fillId="2" borderId="4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7" xfId="0" applyNumberFormat="1" applyFont="1" applyFill="1" applyBorder="1" applyAlignment="1" applyProtection="1">
      <alignment horizontal="center" vertical="center"/>
      <protection locked="0" hidden="1"/>
    </xf>
    <xf numFmtId="0" fontId="7" fillId="0" borderId="48" xfId="0" applyNumberFormat="1" applyFont="1" applyFill="1" applyBorder="1" applyAlignment="1" applyProtection="1">
      <alignment horizontal="center" vertical="center"/>
      <protection locked="0" hidden="1"/>
    </xf>
    <xf numFmtId="0" fontId="3" fillId="2" borderId="16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14" xfId="0" applyNumberFormat="1" applyFont="1" applyFill="1" applyBorder="1" applyAlignment="1" applyProtection="1">
      <alignment horizontal="center" vertical="center"/>
      <protection hidden="1"/>
    </xf>
    <xf numFmtId="49" fontId="5" fillId="0" borderId="39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8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2" borderId="41" xfId="0" applyNumberFormat="1" applyFont="1" applyFill="1" applyBorder="1" applyAlignment="1" applyProtection="1">
      <alignment horizontal="center" vertical="center"/>
      <protection hidden="1"/>
    </xf>
    <xf numFmtId="0" fontId="3" fillId="2" borderId="42" xfId="0" applyNumberFormat="1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 wrapText="1" shrinkToFit="1"/>
      <protection hidden="1"/>
    </xf>
    <xf numFmtId="0" fontId="3" fillId="2" borderId="11" xfId="0" applyFont="1" applyFill="1" applyBorder="1" applyAlignment="1" applyProtection="1">
      <alignment horizontal="center" vertical="center" wrapText="1" shrinkToFit="1"/>
      <protection hidden="1"/>
    </xf>
    <xf numFmtId="0" fontId="3" fillId="2" borderId="11" xfId="0" applyFont="1" applyFill="1" applyBorder="1" applyAlignment="1" applyProtection="1">
      <alignment horizontal="center" vertical="center" shrinkToFit="1"/>
      <protection hidden="1"/>
    </xf>
    <xf numFmtId="0" fontId="3" fillId="2" borderId="49" xfId="0" applyFont="1" applyFill="1" applyBorder="1" applyAlignment="1" applyProtection="1">
      <alignment horizontal="center" vertical="center" shrinkToFi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9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49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 shrinkToFit="1"/>
      <protection hidden="1"/>
    </xf>
    <xf numFmtId="0" fontId="3" fillId="2" borderId="16" xfId="0" applyFont="1" applyFill="1" applyBorder="1" applyAlignment="1" applyProtection="1">
      <alignment horizontal="center" vertical="center" shrinkToFit="1"/>
      <protection hidden="1"/>
    </xf>
    <xf numFmtId="0" fontId="3" fillId="2" borderId="50" xfId="0" applyFont="1" applyFill="1" applyBorder="1" applyAlignment="1" applyProtection="1">
      <alignment horizontal="center" vertical="center" shrinkToFit="1"/>
      <protection hidden="1"/>
    </xf>
    <xf numFmtId="0" fontId="3" fillId="2" borderId="51" xfId="0" applyFont="1" applyFill="1" applyBorder="1" applyAlignment="1" applyProtection="1">
      <alignment horizontal="center" vertical="center" shrinkToFit="1"/>
      <protection hidden="1"/>
    </xf>
    <xf numFmtId="0" fontId="28" fillId="4" borderId="0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left" vertical="top"/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5" fontId="30" fillId="2" borderId="11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1" xfId="0" applyNumberFormat="1" applyFont="1" applyFill="1" applyBorder="1" applyAlignment="1" applyProtection="1">
      <alignment horizontal="center" vertical="center"/>
      <protection hidden="1"/>
    </xf>
    <xf numFmtId="5" fontId="12" fillId="2" borderId="43" xfId="0" applyNumberFormat="1" applyFont="1" applyFill="1" applyBorder="1" applyAlignment="1" applyProtection="1">
      <alignment horizontal="center" vertical="center"/>
      <protection hidden="1"/>
    </xf>
    <xf numFmtId="5" fontId="12" fillId="2" borderId="16" xfId="0" applyNumberFormat="1" applyFont="1" applyFill="1" applyBorder="1" applyAlignment="1" applyProtection="1">
      <alignment horizontal="center" vertical="center"/>
      <protection hidden="1"/>
    </xf>
    <xf numFmtId="5" fontId="12" fillId="2" borderId="9" xfId="0" applyNumberFormat="1" applyFont="1" applyFill="1" applyBorder="1" applyAlignment="1" applyProtection="1">
      <alignment horizontal="center" vertical="center"/>
      <protection hidden="1"/>
    </xf>
    <xf numFmtId="5" fontId="12" fillId="2" borderId="23" xfId="0" applyNumberFormat="1" applyFont="1" applyFill="1" applyBorder="1" applyAlignment="1" applyProtection="1">
      <alignment horizontal="center" vertical="center"/>
      <protection hidden="1"/>
    </xf>
    <xf numFmtId="0" fontId="5" fillId="2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25" xfId="0" applyNumberFormat="1" applyFont="1" applyFill="1" applyBorder="1" applyAlignment="1" applyProtection="1">
      <alignment horizontal="center" vertical="center"/>
      <protection hidden="1"/>
    </xf>
    <xf numFmtId="0" fontId="8" fillId="2" borderId="43" xfId="0" applyNumberFormat="1" applyFont="1" applyFill="1" applyBorder="1" applyAlignment="1" applyProtection="1">
      <alignment horizontal="center" vertical="center"/>
      <protection hidden="1"/>
    </xf>
    <xf numFmtId="0" fontId="8" fillId="2" borderId="16" xfId="0" applyNumberFormat="1" applyFont="1" applyFill="1" applyBorder="1" applyAlignment="1" applyProtection="1">
      <alignment horizontal="center" vertical="center"/>
      <protection hidden="1"/>
    </xf>
    <xf numFmtId="0" fontId="8" fillId="2" borderId="9" xfId="0" applyNumberFormat="1" applyFont="1" applyFill="1" applyBorder="1" applyAlignment="1" applyProtection="1">
      <alignment horizontal="center" vertical="center"/>
      <protection hidden="1"/>
    </xf>
    <xf numFmtId="0" fontId="8" fillId="2" borderId="23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2" borderId="11" xfId="0" applyNumberFormat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>
      <alignment horizontal="center" vertical="center"/>
    </xf>
  </cellXfs>
  <cellStyles count="1">
    <cellStyle name="標準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strike val="0"/>
        <color theme="0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19</xdr:row>
          <xdr:rowOff>31750</xdr:rowOff>
        </xdr:from>
        <xdr:to>
          <xdr:col>7</xdr:col>
          <xdr:colOff>184150</xdr:colOff>
          <xdr:row>19</xdr:row>
          <xdr:rowOff>387350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D283CED8-2F0F-D47B-4C03-B1D0C836D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20</xdr:row>
          <xdr:rowOff>6350</xdr:rowOff>
        </xdr:from>
        <xdr:to>
          <xdr:col>7</xdr:col>
          <xdr:colOff>184150</xdr:colOff>
          <xdr:row>20</xdr:row>
          <xdr:rowOff>374650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697BDC4F-23B4-7CC8-418C-2FF6A3026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20</xdr:row>
          <xdr:rowOff>438150</xdr:rowOff>
        </xdr:from>
        <xdr:to>
          <xdr:col>7</xdr:col>
          <xdr:colOff>184150</xdr:colOff>
          <xdr:row>21</xdr:row>
          <xdr:rowOff>342900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5365F8AF-9A46-440E-3585-B38962727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21</xdr:row>
          <xdr:rowOff>419100</xdr:rowOff>
        </xdr:from>
        <xdr:to>
          <xdr:col>7</xdr:col>
          <xdr:colOff>184150</xdr:colOff>
          <xdr:row>22</xdr:row>
          <xdr:rowOff>323850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4D422409-ACBC-BA58-1EE2-552B65649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23</xdr:row>
          <xdr:rowOff>25400</xdr:rowOff>
        </xdr:from>
        <xdr:to>
          <xdr:col>7</xdr:col>
          <xdr:colOff>184150</xdr:colOff>
          <xdr:row>23</xdr:row>
          <xdr:rowOff>387350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118C9358-9960-419D-214F-90F9054F5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9710-3065-43B8-8E00-773B23D2E885}">
  <sheetPr>
    <tabColor theme="1"/>
    <pageSetUpPr fitToPage="1"/>
  </sheetPr>
  <dimension ref="A1:U48"/>
  <sheetViews>
    <sheetView showGridLines="0" tabSelected="1" zoomScale="80" zoomScaleNormal="80" zoomScaleSheetLayoutView="90" workbookViewId="0">
      <selection activeCell="A6" sqref="A6:B6"/>
    </sheetView>
  </sheetViews>
  <sheetFormatPr defaultColWidth="10.36328125" defaultRowHeight="36" customHeight="1" x14ac:dyDescent="0.2"/>
  <cols>
    <col min="1" max="2" width="13.1796875" style="9" customWidth="1"/>
    <col min="3" max="4" width="12.81640625" style="9" customWidth="1"/>
    <col min="5" max="6" width="12.81640625" style="8" customWidth="1"/>
    <col min="7" max="8" width="12.81640625" style="10" customWidth="1"/>
    <col min="9" max="9" width="17" style="10" customWidth="1"/>
    <col min="10" max="11" width="12.81640625" style="10" customWidth="1"/>
    <col min="12" max="12" width="3.6328125" style="10" bestFit="1" customWidth="1"/>
    <col min="13" max="13" width="10.08984375" style="10" bestFit="1" customWidth="1"/>
    <col min="14" max="14" width="3.6328125" style="9" bestFit="1" customWidth="1"/>
    <col min="15" max="16" width="17.08984375" style="10" customWidth="1"/>
    <col min="17" max="19" width="10.36328125" style="9"/>
    <col min="20" max="20" width="9.54296875" style="19" hidden="1" customWidth="1"/>
    <col min="21" max="21" width="10.36328125" style="19" hidden="1" customWidth="1"/>
    <col min="22" max="16384" width="10.36328125" style="9"/>
  </cols>
  <sheetData>
    <row r="1" spans="1:21" ht="45" customHeight="1" x14ac:dyDescent="0.2">
      <c r="A1" s="176" t="s">
        <v>65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T1" s="19" t="s">
        <v>74</v>
      </c>
      <c r="U1" s="19" t="s">
        <v>74</v>
      </c>
    </row>
    <row r="2" spans="1:21" ht="54.65" customHeight="1" thickBot="1" x14ac:dyDescent="0.25">
      <c r="A2" s="178" t="s">
        <v>134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35"/>
      <c r="T2" s="19" t="s">
        <v>10</v>
      </c>
      <c r="U2" s="19" t="s">
        <v>119</v>
      </c>
    </row>
    <row r="3" spans="1:21" ht="36" customHeight="1" thickBot="1" x14ac:dyDescent="0.25">
      <c r="A3" s="168" t="s">
        <v>116</v>
      </c>
      <c r="B3" s="169"/>
      <c r="C3" s="170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T3" s="19" t="s">
        <v>11</v>
      </c>
      <c r="U3" s="19" t="s">
        <v>89</v>
      </c>
    </row>
    <row r="4" spans="1:21" ht="6.65" customHeight="1" thickBot="1" x14ac:dyDescent="0.25">
      <c r="A4" s="88"/>
      <c r="B4" s="88"/>
      <c r="C4" s="89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T4" s="19" t="s">
        <v>12</v>
      </c>
    </row>
    <row r="5" spans="1:21" ht="27.65" customHeight="1" x14ac:dyDescent="0.2">
      <c r="A5" s="171" t="s">
        <v>136</v>
      </c>
      <c r="B5" s="172"/>
      <c r="C5" s="21" t="s">
        <v>83</v>
      </c>
      <c r="D5" s="22" t="s">
        <v>5</v>
      </c>
      <c r="E5" s="21" t="s">
        <v>162</v>
      </c>
      <c r="F5" s="22" t="s">
        <v>160</v>
      </c>
      <c r="G5" s="181" t="s">
        <v>92</v>
      </c>
      <c r="H5" s="182"/>
      <c r="I5" s="23" t="s">
        <v>93</v>
      </c>
      <c r="J5" s="180" t="s">
        <v>172</v>
      </c>
      <c r="K5" s="180"/>
      <c r="L5" s="180"/>
      <c r="M5" s="186" t="s">
        <v>91</v>
      </c>
      <c r="N5" s="186"/>
      <c r="O5" s="187"/>
      <c r="P5" s="137"/>
      <c r="T5" s="19" t="s">
        <v>13</v>
      </c>
    </row>
    <row r="6" spans="1:21" ht="36" customHeight="1" thickBot="1" x14ac:dyDescent="0.25">
      <c r="A6" s="173" t="s">
        <v>74</v>
      </c>
      <c r="B6" s="174"/>
      <c r="C6" s="2"/>
      <c r="D6" s="3"/>
      <c r="E6" s="2"/>
      <c r="F6" s="3"/>
      <c r="G6" s="184"/>
      <c r="H6" s="185"/>
      <c r="I6" s="37"/>
      <c r="J6" s="183"/>
      <c r="K6" s="183"/>
      <c r="L6" s="183"/>
      <c r="M6" s="38"/>
      <c r="N6" s="24" t="s">
        <v>66</v>
      </c>
      <c r="O6" s="39"/>
      <c r="P6" s="93"/>
      <c r="T6" s="19" t="s">
        <v>14</v>
      </c>
    </row>
    <row r="7" spans="1:21" ht="10.75" customHeight="1" x14ac:dyDescent="0.2">
      <c r="A7" s="93"/>
      <c r="B7" s="93"/>
      <c r="C7" s="95"/>
      <c r="D7" s="95"/>
      <c r="E7" s="94"/>
      <c r="F7" s="96"/>
      <c r="G7" s="95"/>
      <c r="H7" s="95"/>
      <c r="I7" s="95"/>
      <c r="J7" s="95"/>
      <c r="K7" s="93"/>
      <c r="L7" s="93"/>
      <c r="M7" s="93"/>
      <c r="N7" s="95"/>
      <c r="O7" s="95"/>
      <c r="P7" s="137"/>
      <c r="T7" s="19" t="s">
        <v>15</v>
      </c>
    </row>
    <row r="8" spans="1:21" ht="36" hidden="1" customHeight="1" x14ac:dyDescent="0.2">
      <c r="B8" s="26"/>
      <c r="C8" s="10"/>
      <c r="D8" s="10"/>
      <c r="F8" s="25"/>
      <c r="I8" s="9"/>
      <c r="J8" s="9"/>
      <c r="K8" s="9"/>
      <c r="L8" s="9"/>
      <c r="M8" s="9"/>
      <c r="O8" s="9"/>
      <c r="P8" s="9"/>
      <c r="T8" s="19" t="s">
        <v>16</v>
      </c>
    </row>
    <row r="9" spans="1:21" ht="24" hidden="1" customHeight="1" x14ac:dyDescent="0.2">
      <c r="B9" s="27"/>
      <c r="C9" s="28"/>
      <c r="D9" s="28"/>
      <c r="E9" s="28"/>
      <c r="F9" s="28"/>
      <c r="G9" s="28"/>
      <c r="H9" s="28"/>
      <c r="I9" s="9"/>
      <c r="J9" s="9"/>
      <c r="K9" s="9"/>
      <c r="L9" s="9"/>
      <c r="M9" s="9"/>
      <c r="O9" s="9"/>
      <c r="P9" s="9"/>
      <c r="T9" s="19" t="s">
        <v>17</v>
      </c>
    </row>
    <row r="10" spans="1:21" ht="28.75" hidden="1" customHeight="1" x14ac:dyDescent="0.2">
      <c r="B10" s="29"/>
      <c r="C10" s="30"/>
      <c r="D10" s="30"/>
      <c r="E10" s="30"/>
      <c r="F10" s="30"/>
      <c r="G10" s="30"/>
      <c r="H10" s="30"/>
      <c r="I10" s="9"/>
      <c r="J10" s="9"/>
      <c r="K10" s="9"/>
      <c r="L10" s="9"/>
      <c r="M10" s="9"/>
      <c r="O10" s="9"/>
      <c r="P10" s="9"/>
      <c r="T10" s="19" t="s">
        <v>18</v>
      </c>
    </row>
    <row r="11" spans="1:21" ht="28.75" hidden="1" customHeight="1" x14ac:dyDescent="0.2">
      <c r="B11" s="29"/>
      <c r="C11" s="30"/>
      <c r="D11" s="30"/>
      <c r="E11" s="30"/>
      <c r="F11" s="30"/>
      <c r="G11" s="30"/>
      <c r="H11" s="30"/>
      <c r="I11" s="9"/>
      <c r="J11" s="9"/>
      <c r="K11" s="9"/>
      <c r="L11" s="9"/>
      <c r="M11" s="9"/>
      <c r="O11" s="9"/>
      <c r="P11" s="9"/>
      <c r="T11" s="19" t="s">
        <v>19</v>
      </c>
    </row>
    <row r="12" spans="1:21" ht="28.75" customHeight="1" thickBot="1" x14ac:dyDescent="0.25">
      <c r="A12" s="90"/>
      <c r="B12" s="91"/>
      <c r="C12" s="92"/>
      <c r="D12" s="92"/>
      <c r="E12" s="92"/>
      <c r="F12" s="92"/>
      <c r="G12" s="92"/>
      <c r="H12" s="92"/>
      <c r="I12" s="90"/>
      <c r="J12" s="90"/>
      <c r="K12" s="90"/>
      <c r="L12" s="90"/>
      <c r="M12" s="90"/>
      <c r="N12" s="90"/>
      <c r="O12" s="90"/>
      <c r="P12" s="90"/>
      <c r="T12" s="19" t="s">
        <v>20</v>
      </c>
    </row>
    <row r="13" spans="1:21" ht="33" customHeight="1" thickTop="1" x14ac:dyDescent="0.2">
      <c r="A13" s="110"/>
      <c r="B13" s="93"/>
      <c r="C13" s="93"/>
      <c r="D13" s="93"/>
      <c r="E13" s="94"/>
      <c r="F13" s="94"/>
      <c r="G13" s="95"/>
      <c r="H13" s="95"/>
      <c r="I13" s="95"/>
      <c r="J13" s="95"/>
      <c r="K13" s="93"/>
      <c r="L13" s="93"/>
      <c r="M13" s="93"/>
      <c r="N13" s="95"/>
      <c r="O13" s="93"/>
      <c r="P13" s="93"/>
      <c r="T13" s="19" t="s">
        <v>21</v>
      </c>
    </row>
    <row r="14" spans="1:21" ht="48" customHeight="1" x14ac:dyDescent="0.2">
      <c r="A14" s="177" t="s">
        <v>159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T14" s="19" t="s">
        <v>22</v>
      </c>
    </row>
    <row r="15" spans="1:21" ht="6.65" customHeight="1" x14ac:dyDescent="0.2">
      <c r="A15" s="93"/>
      <c r="B15" s="93"/>
      <c r="C15" s="93"/>
      <c r="D15" s="93"/>
      <c r="E15" s="94"/>
      <c r="F15" s="94"/>
      <c r="G15" s="95"/>
      <c r="H15" s="95"/>
      <c r="I15" s="95"/>
      <c r="J15" s="95"/>
      <c r="K15" s="93"/>
      <c r="L15" s="93"/>
      <c r="M15" s="93"/>
      <c r="N15" s="95"/>
      <c r="O15" s="93"/>
      <c r="P15" s="93"/>
      <c r="T15" s="19" t="s">
        <v>23</v>
      </c>
    </row>
    <row r="16" spans="1:21" ht="27.65" customHeight="1" x14ac:dyDescent="0.2">
      <c r="A16" s="41" t="s">
        <v>135</v>
      </c>
      <c r="B16" s="31" t="s">
        <v>94</v>
      </c>
      <c r="C16" s="32" t="s">
        <v>83</v>
      </c>
      <c r="D16" s="33" t="s">
        <v>5</v>
      </c>
      <c r="E16" s="32" t="s">
        <v>162</v>
      </c>
      <c r="F16" s="33" t="s">
        <v>161</v>
      </c>
      <c r="G16" s="165" t="s">
        <v>94</v>
      </c>
      <c r="H16" s="175"/>
      <c r="I16" s="34" t="s">
        <v>94</v>
      </c>
      <c r="J16" s="165" t="s">
        <v>173</v>
      </c>
      <c r="K16" s="166"/>
      <c r="L16" s="167"/>
      <c r="M16" s="163" t="s">
        <v>146</v>
      </c>
      <c r="N16" s="164"/>
      <c r="O16" s="164"/>
      <c r="P16" s="136" t="s">
        <v>158</v>
      </c>
      <c r="T16" s="19" t="s">
        <v>24</v>
      </c>
    </row>
    <row r="17" spans="1:20" ht="36" customHeight="1" x14ac:dyDescent="0.2">
      <c r="A17" s="97" t="s">
        <v>119</v>
      </c>
      <c r="B17" s="4" t="str">
        <f>$A$6</f>
        <v>（選択）</v>
      </c>
      <c r="C17" s="5"/>
      <c r="D17" s="6"/>
      <c r="E17" s="5"/>
      <c r="F17" s="6"/>
      <c r="G17" s="158">
        <f>$G$6</f>
        <v>0</v>
      </c>
      <c r="H17" s="159"/>
      <c r="I17" s="7">
        <f>$I$6</f>
        <v>0</v>
      </c>
      <c r="J17" s="160"/>
      <c r="K17" s="161"/>
      <c r="L17" s="162"/>
      <c r="M17" s="35">
        <v>24</v>
      </c>
      <c r="N17" s="36" t="s">
        <v>67</v>
      </c>
      <c r="O17" s="40"/>
      <c r="P17" s="145"/>
      <c r="T17" s="19" t="s">
        <v>27</v>
      </c>
    </row>
    <row r="18" spans="1:20" ht="36" customHeight="1" x14ac:dyDescent="0.2">
      <c r="A18" s="97" t="s">
        <v>119</v>
      </c>
      <c r="B18" s="4" t="str">
        <f>$A$6</f>
        <v>（選択）</v>
      </c>
      <c r="C18" s="5"/>
      <c r="D18" s="6"/>
      <c r="E18" s="5" t="str">
        <f t="shared" ref="E18:F21" si="0">PHONETIC(C18)</f>
        <v/>
      </c>
      <c r="F18" s="6" t="str">
        <f t="shared" si="0"/>
        <v/>
      </c>
      <c r="G18" s="158">
        <f>$G$6</f>
        <v>0</v>
      </c>
      <c r="H18" s="159"/>
      <c r="I18" s="7">
        <f>$I$6</f>
        <v>0</v>
      </c>
      <c r="J18" s="160"/>
      <c r="K18" s="161"/>
      <c r="L18" s="162"/>
      <c r="M18" s="35">
        <v>24</v>
      </c>
      <c r="N18" s="36" t="s">
        <v>67</v>
      </c>
      <c r="O18" s="40"/>
      <c r="P18" s="145"/>
      <c r="T18" s="19" t="s">
        <v>28</v>
      </c>
    </row>
    <row r="19" spans="1:20" ht="36" customHeight="1" x14ac:dyDescent="0.2">
      <c r="A19" s="97" t="s">
        <v>119</v>
      </c>
      <c r="B19" s="4" t="str">
        <f>$A$6</f>
        <v>（選択）</v>
      </c>
      <c r="C19" s="5"/>
      <c r="D19" s="6"/>
      <c r="E19" s="5" t="str">
        <f t="shared" si="0"/>
        <v/>
      </c>
      <c r="F19" s="6" t="str">
        <f t="shared" si="0"/>
        <v/>
      </c>
      <c r="G19" s="158">
        <f>$G$6</f>
        <v>0</v>
      </c>
      <c r="H19" s="159"/>
      <c r="I19" s="7">
        <f>$I$6</f>
        <v>0</v>
      </c>
      <c r="J19" s="160"/>
      <c r="K19" s="161"/>
      <c r="L19" s="162"/>
      <c r="M19" s="35">
        <v>24</v>
      </c>
      <c r="N19" s="36" t="s">
        <v>67</v>
      </c>
      <c r="O19" s="40"/>
      <c r="P19" s="145"/>
      <c r="T19" s="19" t="s">
        <v>29</v>
      </c>
    </row>
    <row r="20" spans="1:20" ht="36" customHeight="1" x14ac:dyDescent="0.2">
      <c r="A20" s="97" t="s">
        <v>119</v>
      </c>
      <c r="B20" s="4" t="str">
        <f>$A$6</f>
        <v>（選択）</v>
      </c>
      <c r="C20" s="5"/>
      <c r="D20" s="6"/>
      <c r="E20" s="5" t="str">
        <f t="shared" si="0"/>
        <v/>
      </c>
      <c r="F20" s="6" t="str">
        <f t="shared" si="0"/>
        <v/>
      </c>
      <c r="G20" s="158">
        <f>$G$6</f>
        <v>0</v>
      </c>
      <c r="H20" s="159"/>
      <c r="I20" s="7">
        <f>$I$6</f>
        <v>0</v>
      </c>
      <c r="J20" s="160"/>
      <c r="K20" s="161"/>
      <c r="L20" s="162"/>
      <c r="M20" s="35">
        <v>24</v>
      </c>
      <c r="N20" s="36" t="s">
        <v>67</v>
      </c>
      <c r="O20" s="40"/>
      <c r="P20" s="145"/>
      <c r="T20" s="19" t="s">
        <v>25</v>
      </c>
    </row>
    <row r="21" spans="1:20" ht="36" customHeight="1" x14ac:dyDescent="0.2">
      <c r="A21" s="97" t="s">
        <v>119</v>
      </c>
      <c r="B21" s="4" t="str">
        <f>$A$6</f>
        <v>（選択）</v>
      </c>
      <c r="C21" s="5"/>
      <c r="D21" s="6"/>
      <c r="E21" s="5" t="str">
        <f t="shared" si="0"/>
        <v/>
      </c>
      <c r="F21" s="6" t="str">
        <f t="shared" si="0"/>
        <v/>
      </c>
      <c r="G21" s="158">
        <f>$G$6</f>
        <v>0</v>
      </c>
      <c r="H21" s="159"/>
      <c r="I21" s="7">
        <f>$I$6</f>
        <v>0</v>
      </c>
      <c r="J21" s="160"/>
      <c r="K21" s="161"/>
      <c r="L21" s="162"/>
      <c r="M21" s="35">
        <v>24</v>
      </c>
      <c r="N21" s="36" t="s">
        <v>67</v>
      </c>
      <c r="O21" s="40"/>
      <c r="P21" s="145"/>
      <c r="T21" s="19" t="s">
        <v>26</v>
      </c>
    </row>
    <row r="22" spans="1:20" ht="36" customHeight="1" x14ac:dyDescent="0.2">
      <c r="A22" s="93"/>
      <c r="B22" s="93"/>
      <c r="C22" s="93"/>
      <c r="D22" s="93"/>
      <c r="E22" s="94"/>
      <c r="F22" s="94"/>
      <c r="G22" s="95"/>
      <c r="H22" s="95"/>
      <c r="I22" s="95"/>
      <c r="J22" s="95"/>
      <c r="K22" s="95"/>
      <c r="L22" s="95"/>
      <c r="M22" s="95"/>
      <c r="N22" s="93"/>
      <c r="O22" s="95"/>
      <c r="P22" s="137"/>
      <c r="T22" s="19" t="s">
        <v>56</v>
      </c>
    </row>
    <row r="23" spans="1:20" ht="36" customHeight="1" x14ac:dyDescent="0.2">
      <c r="T23" s="19" t="s">
        <v>57</v>
      </c>
    </row>
    <row r="24" spans="1:20" ht="36" customHeight="1" x14ac:dyDescent="0.2">
      <c r="T24" s="19" t="s">
        <v>30</v>
      </c>
    </row>
    <row r="25" spans="1:20" ht="36" customHeight="1" x14ac:dyDescent="0.2">
      <c r="T25" s="19" t="s">
        <v>31</v>
      </c>
    </row>
    <row r="26" spans="1:20" ht="36" customHeight="1" x14ac:dyDescent="0.2">
      <c r="T26" s="19" t="s">
        <v>32</v>
      </c>
    </row>
    <row r="27" spans="1:20" ht="36" customHeight="1" x14ac:dyDescent="0.2">
      <c r="T27" s="19" t="s">
        <v>33</v>
      </c>
    </row>
    <row r="28" spans="1:20" ht="36" customHeight="1" x14ac:dyDescent="0.2">
      <c r="T28" s="19" t="s">
        <v>34</v>
      </c>
    </row>
    <row r="29" spans="1:20" ht="36" customHeight="1" x14ac:dyDescent="0.2">
      <c r="T29" s="19" t="s">
        <v>35</v>
      </c>
    </row>
    <row r="30" spans="1:20" ht="36" customHeight="1" x14ac:dyDescent="0.2">
      <c r="T30" s="19" t="s">
        <v>36</v>
      </c>
    </row>
    <row r="31" spans="1:20" ht="36" customHeight="1" x14ac:dyDescent="0.2">
      <c r="T31" s="19" t="s">
        <v>37</v>
      </c>
    </row>
    <row r="32" spans="1:20" ht="36" customHeight="1" x14ac:dyDescent="0.2">
      <c r="T32" s="19" t="s">
        <v>38</v>
      </c>
    </row>
    <row r="33" spans="20:20" ht="36" customHeight="1" x14ac:dyDescent="0.2">
      <c r="T33" s="19" t="s">
        <v>39</v>
      </c>
    </row>
    <row r="34" spans="20:20" ht="36" customHeight="1" x14ac:dyDescent="0.2">
      <c r="T34" s="19" t="s">
        <v>40</v>
      </c>
    </row>
    <row r="35" spans="20:20" ht="36" customHeight="1" x14ac:dyDescent="0.2">
      <c r="T35" s="19" t="s">
        <v>58</v>
      </c>
    </row>
    <row r="36" spans="20:20" ht="36" customHeight="1" x14ac:dyDescent="0.2">
      <c r="T36" s="19" t="s">
        <v>41</v>
      </c>
    </row>
    <row r="37" spans="20:20" ht="36" customHeight="1" x14ac:dyDescent="0.2">
      <c r="T37" s="19" t="s">
        <v>42</v>
      </c>
    </row>
    <row r="38" spans="20:20" ht="36" customHeight="1" x14ac:dyDescent="0.2">
      <c r="T38" s="19" t="s">
        <v>43</v>
      </c>
    </row>
    <row r="39" spans="20:20" ht="36" customHeight="1" x14ac:dyDescent="0.2">
      <c r="T39" s="19" t="s">
        <v>44</v>
      </c>
    </row>
    <row r="40" spans="20:20" ht="36" customHeight="1" x14ac:dyDescent="0.2">
      <c r="T40" s="19" t="s">
        <v>45</v>
      </c>
    </row>
    <row r="41" spans="20:20" ht="36" customHeight="1" x14ac:dyDescent="0.2">
      <c r="T41" s="19" t="s">
        <v>46</v>
      </c>
    </row>
    <row r="42" spans="20:20" ht="36" customHeight="1" x14ac:dyDescent="0.2">
      <c r="T42" s="19" t="s">
        <v>47</v>
      </c>
    </row>
    <row r="43" spans="20:20" ht="36" customHeight="1" x14ac:dyDescent="0.2">
      <c r="T43" s="19" t="s">
        <v>48</v>
      </c>
    </row>
    <row r="44" spans="20:20" ht="36" customHeight="1" x14ac:dyDescent="0.2">
      <c r="T44" s="19" t="s">
        <v>49</v>
      </c>
    </row>
    <row r="45" spans="20:20" ht="36" customHeight="1" x14ac:dyDescent="0.2">
      <c r="T45" s="19" t="s">
        <v>50</v>
      </c>
    </row>
    <row r="46" spans="20:20" ht="36" customHeight="1" x14ac:dyDescent="0.2">
      <c r="T46" s="19" t="s">
        <v>51</v>
      </c>
    </row>
    <row r="47" spans="20:20" ht="36" customHeight="1" x14ac:dyDescent="0.2">
      <c r="T47" s="19" t="s">
        <v>52</v>
      </c>
    </row>
    <row r="48" spans="20:20" ht="36" customHeight="1" x14ac:dyDescent="0.2">
      <c r="T48" s="19" t="s">
        <v>53</v>
      </c>
    </row>
  </sheetData>
  <sheetProtection password="CC35" sheet="1"/>
  <mergeCells count="24">
    <mergeCell ref="A1:P1"/>
    <mergeCell ref="A14:P14"/>
    <mergeCell ref="A2:O2"/>
    <mergeCell ref="J5:L5"/>
    <mergeCell ref="G5:H5"/>
    <mergeCell ref="J6:L6"/>
    <mergeCell ref="G6:H6"/>
    <mergeCell ref="M5:O5"/>
    <mergeCell ref="A3:C3"/>
    <mergeCell ref="A5:B5"/>
    <mergeCell ref="A6:B6"/>
    <mergeCell ref="G18:H18"/>
    <mergeCell ref="G17:H17"/>
    <mergeCell ref="G16:H16"/>
    <mergeCell ref="G20:H20"/>
    <mergeCell ref="J20:L20"/>
    <mergeCell ref="G21:H21"/>
    <mergeCell ref="J21:L21"/>
    <mergeCell ref="G19:H19"/>
    <mergeCell ref="M16:O16"/>
    <mergeCell ref="J17:L17"/>
    <mergeCell ref="J19:L19"/>
    <mergeCell ref="J18:L18"/>
    <mergeCell ref="J16:L16"/>
  </mergeCells>
  <phoneticPr fontId="1" type="Hiragana"/>
  <conditionalFormatting sqref="G17:H17">
    <cfRule type="cellIs" dxfId="23" priority="55" stopIfTrue="1" operator="equal">
      <formula>0</formula>
    </cfRule>
  </conditionalFormatting>
  <conditionalFormatting sqref="I17">
    <cfRule type="cellIs" dxfId="22" priority="54" stopIfTrue="1" operator="equal">
      <formula>0</formula>
    </cfRule>
  </conditionalFormatting>
  <conditionalFormatting sqref="B17:B21">
    <cfRule type="cellIs" dxfId="21" priority="53" stopIfTrue="1" operator="equal">
      <formula>"（選択）"</formula>
    </cfRule>
  </conditionalFormatting>
  <conditionalFormatting sqref="G18:H18">
    <cfRule type="cellIs" dxfId="20" priority="52" stopIfTrue="1" operator="equal">
      <formula>0</formula>
    </cfRule>
  </conditionalFormatting>
  <conditionalFormatting sqref="I18">
    <cfRule type="cellIs" dxfId="19" priority="51" stopIfTrue="1" operator="equal">
      <formula>0</formula>
    </cfRule>
  </conditionalFormatting>
  <conditionalFormatting sqref="G19:H19">
    <cfRule type="cellIs" dxfId="18" priority="49" stopIfTrue="1" operator="equal">
      <formula>0</formula>
    </cfRule>
  </conditionalFormatting>
  <conditionalFormatting sqref="I19">
    <cfRule type="cellIs" dxfId="17" priority="48" stopIfTrue="1" operator="equal">
      <formula>0</formula>
    </cfRule>
  </conditionalFormatting>
  <conditionalFormatting sqref="G20:H20">
    <cfRule type="cellIs" dxfId="16" priority="46" stopIfTrue="1" operator="equal">
      <formula>0</formula>
    </cfRule>
  </conditionalFormatting>
  <conditionalFormatting sqref="I20">
    <cfRule type="cellIs" dxfId="15" priority="45" stopIfTrue="1" operator="equal">
      <formula>0</formula>
    </cfRule>
  </conditionalFormatting>
  <conditionalFormatting sqref="G21:H21">
    <cfRule type="cellIs" dxfId="14" priority="43" stopIfTrue="1" operator="equal">
      <formula>0</formula>
    </cfRule>
  </conditionalFormatting>
  <conditionalFormatting sqref="I21">
    <cfRule type="cellIs" dxfId="13" priority="42" stopIfTrue="1" operator="equal">
      <formula>0</formula>
    </cfRule>
  </conditionalFormatting>
  <dataValidations count="2">
    <dataValidation type="list" allowBlank="1" showInputMessage="1" showErrorMessage="1" sqref="A6:B6" xr:uid="{3F874CC5-FB38-4BD8-AE9B-0261C710164C}">
      <formula1>$T$1:$T$48</formula1>
    </dataValidation>
    <dataValidation imeMode="halfAlpha" allowBlank="1" showInputMessage="1" showErrorMessage="1" sqref="J6:L6 J17:L21 O17:O21 M6 O6" xr:uid="{471F4816-BEAD-4040-A757-E3DF793CCF8B}"/>
  </dataValidations>
  <printOptions horizontalCentered="1"/>
  <pageMargins left="0.39370078740157483" right="0.31496062992125984" top="0.39370078740157483" bottom="0.39370078740157483" header="0.51181102362204722" footer="0.51181102362204722"/>
  <pageSetup paperSize="9" scale="79" fitToHeight="2" orientation="landscape" horizontalDpi="4294967293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C500-EDBF-4688-9EAC-8DEF199AEC1B}">
  <sheetPr>
    <tabColor rgb="FF0070C0"/>
  </sheetPr>
  <dimension ref="A1:W48"/>
  <sheetViews>
    <sheetView showGridLines="0" zoomScale="90" zoomScaleNormal="90" zoomScaleSheetLayoutView="80" workbookViewId="0">
      <selection activeCell="G4" sqref="G4:H4"/>
    </sheetView>
  </sheetViews>
  <sheetFormatPr defaultColWidth="23.90625" defaultRowHeight="0" customHeight="1" zeroHeight="1" x14ac:dyDescent="0.2"/>
  <cols>
    <col min="1" max="1" width="4.90625" style="43" bestFit="1" customWidth="1"/>
    <col min="2" max="2" width="5.54296875" style="43" bestFit="1" customWidth="1"/>
    <col min="3" max="3" width="6.1796875" style="65" customWidth="1"/>
    <col min="4" max="4" width="6.08984375" style="65" bestFit="1" customWidth="1"/>
    <col min="5" max="8" width="11.90625" style="45" customWidth="1"/>
    <col min="9" max="9" width="5.08984375" style="43" customWidth="1"/>
    <col min="10" max="10" width="11.36328125" style="45" customWidth="1"/>
    <col min="11" max="11" width="7.453125" style="43" bestFit="1" customWidth="1"/>
    <col min="12" max="12" width="3.6328125" style="60" bestFit="1" customWidth="1"/>
    <col min="13" max="13" width="11.08984375" style="43" customWidth="1"/>
    <col min="14" max="14" width="7.453125" style="43" bestFit="1" customWidth="1"/>
    <col min="15" max="15" width="16.08984375" style="43" customWidth="1"/>
    <col min="16" max="16" width="12.453125" style="43" customWidth="1"/>
    <col min="17" max="17" width="4.54296875" style="43" customWidth="1"/>
    <col min="18" max="18" width="2.6328125" style="45" bestFit="1" customWidth="1"/>
    <col min="19" max="19" width="10.453125" style="43" bestFit="1" customWidth="1"/>
    <col min="20" max="20" width="23.90625" style="44"/>
    <col min="21" max="21" width="5.54296875" style="44" bestFit="1" customWidth="1"/>
    <col min="22" max="22" width="8.54296875" style="42" hidden="1" customWidth="1"/>
    <col min="23" max="23" width="5.08984375" style="43" hidden="1" customWidth="1"/>
    <col min="24" max="16384" width="23.90625" style="43"/>
  </cols>
  <sheetData>
    <row r="1" spans="1:23" ht="41.4" customHeight="1" x14ac:dyDescent="0.2">
      <c r="A1" s="188" t="s">
        <v>133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42" t="s">
        <v>74</v>
      </c>
      <c r="W1" s="42" t="s">
        <v>74</v>
      </c>
    </row>
    <row r="2" spans="1:23" ht="22.7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8"/>
      <c r="N2" s="98"/>
      <c r="O2" s="98"/>
      <c r="P2" s="98"/>
      <c r="Q2" s="98"/>
      <c r="R2" s="98"/>
      <c r="S2" s="98"/>
      <c r="T2" s="100"/>
      <c r="U2" s="100"/>
      <c r="V2" s="42" t="s">
        <v>112</v>
      </c>
      <c r="W2" s="43" t="s">
        <v>144</v>
      </c>
    </row>
    <row r="3" spans="1:23" ht="39" customHeight="1" x14ac:dyDescent="0.2">
      <c r="A3" s="101"/>
      <c r="B3" s="101"/>
      <c r="C3" s="101"/>
      <c r="D3" s="101"/>
      <c r="E3" s="102"/>
      <c r="F3" s="102"/>
      <c r="G3" s="102"/>
      <c r="H3" s="102"/>
      <c r="I3" s="102"/>
      <c r="J3" s="103"/>
      <c r="K3" s="102"/>
      <c r="L3" s="102"/>
      <c r="M3" s="102"/>
      <c r="N3" s="102"/>
      <c r="O3" s="102"/>
      <c r="P3" s="102"/>
      <c r="Q3" s="104"/>
      <c r="R3" s="105"/>
      <c r="S3" s="104"/>
      <c r="T3" s="100"/>
      <c r="U3" s="100"/>
      <c r="V3" s="42">
        <v>41</v>
      </c>
      <c r="W3" s="43" t="s">
        <v>145</v>
      </c>
    </row>
    <row r="4" spans="1:23" s="44" customFormat="1" ht="24" customHeight="1" x14ac:dyDescent="0.2">
      <c r="A4" s="190" t="s">
        <v>0</v>
      </c>
      <c r="B4" s="190" t="s">
        <v>4</v>
      </c>
      <c r="C4" s="190" t="s">
        <v>2</v>
      </c>
      <c r="D4" s="190"/>
      <c r="E4" s="191" t="s">
        <v>3</v>
      </c>
      <c r="F4" s="191"/>
      <c r="G4" s="191" t="s">
        <v>163</v>
      </c>
      <c r="H4" s="191"/>
      <c r="I4" s="190" t="s">
        <v>1</v>
      </c>
      <c r="J4" s="194" t="s">
        <v>111</v>
      </c>
      <c r="K4" s="190" t="s">
        <v>6</v>
      </c>
      <c r="L4" s="190"/>
      <c r="M4" s="190"/>
      <c r="N4" s="190"/>
      <c r="O4" s="190" t="s">
        <v>86</v>
      </c>
      <c r="P4" s="192" t="s">
        <v>87</v>
      </c>
      <c r="Q4" s="189" t="s">
        <v>139</v>
      </c>
      <c r="R4" s="190"/>
      <c r="S4" s="190"/>
      <c r="T4" s="196" t="s">
        <v>124</v>
      </c>
      <c r="U4" s="197"/>
      <c r="V4" s="42">
        <v>44</v>
      </c>
      <c r="W4" s="44" t="s">
        <v>143</v>
      </c>
    </row>
    <row r="5" spans="1:23" s="44" customFormat="1" ht="13.75" customHeight="1" thickBot="1" x14ac:dyDescent="0.25">
      <c r="A5" s="191"/>
      <c r="B5" s="191"/>
      <c r="C5" s="191"/>
      <c r="D5" s="191"/>
      <c r="E5" s="47" t="s">
        <v>83</v>
      </c>
      <c r="F5" s="48" t="s">
        <v>5</v>
      </c>
      <c r="G5" s="47" t="s">
        <v>164</v>
      </c>
      <c r="H5" s="48" t="s">
        <v>165</v>
      </c>
      <c r="I5" s="191"/>
      <c r="J5" s="195"/>
      <c r="K5" s="191"/>
      <c r="L5" s="191"/>
      <c r="M5" s="191"/>
      <c r="N5" s="191"/>
      <c r="O5" s="191"/>
      <c r="P5" s="193"/>
      <c r="Q5" s="191"/>
      <c r="R5" s="191"/>
      <c r="S5" s="191"/>
      <c r="T5" s="198" t="s">
        <v>125</v>
      </c>
      <c r="U5" s="199"/>
      <c r="V5" s="42">
        <v>48</v>
      </c>
      <c r="W5" s="42" t="s">
        <v>74</v>
      </c>
    </row>
    <row r="6" spans="1:23" s="49" customFormat="1" ht="47.4" customHeight="1" thickBot="1" x14ac:dyDescent="0.25">
      <c r="A6" s="115" t="s">
        <v>55</v>
      </c>
      <c r="B6" s="116" t="s">
        <v>54</v>
      </c>
      <c r="C6" s="117">
        <v>57</v>
      </c>
      <c r="D6" s="118" t="s">
        <v>9</v>
      </c>
      <c r="E6" s="119" t="s">
        <v>61</v>
      </c>
      <c r="F6" s="120" t="s">
        <v>62</v>
      </c>
      <c r="G6" s="119" t="s">
        <v>166</v>
      </c>
      <c r="H6" s="120" t="s">
        <v>167</v>
      </c>
      <c r="I6" s="121">
        <v>2</v>
      </c>
      <c r="J6" s="122" t="s">
        <v>95</v>
      </c>
      <c r="K6" s="123" t="s">
        <v>59</v>
      </c>
      <c r="L6" s="124" t="s">
        <v>7</v>
      </c>
      <c r="M6" s="125" t="s">
        <v>60</v>
      </c>
      <c r="N6" s="126" t="s">
        <v>8</v>
      </c>
      <c r="O6" s="127" t="s">
        <v>95</v>
      </c>
      <c r="P6" s="128" t="s">
        <v>96</v>
      </c>
      <c r="Q6" s="129">
        <v>24</v>
      </c>
      <c r="R6" s="130" t="s">
        <v>67</v>
      </c>
      <c r="S6" s="131" t="s">
        <v>85</v>
      </c>
      <c r="T6" s="121" t="s">
        <v>137</v>
      </c>
      <c r="U6" s="132" t="s">
        <v>128</v>
      </c>
      <c r="V6" s="42">
        <v>52</v>
      </c>
      <c r="W6" s="49" t="s">
        <v>129</v>
      </c>
    </row>
    <row r="7" spans="1:23" ht="28.25" customHeight="1" x14ac:dyDescent="0.2">
      <c r="A7" s="106">
        <v>1</v>
      </c>
      <c r="B7" s="50" t="s">
        <v>54</v>
      </c>
      <c r="C7" s="66" t="s">
        <v>74</v>
      </c>
      <c r="D7" s="67" t="s">
        <v>9</v>
      </c>
      <c r="E7" s="12"/>
      <c r="F7" s="13"/>
      <c r="G7" s="12"/>
      <c r="H7" s="13"/>
      <c r="I7" s="68"/>
      <c r="J7" s="14" t="str">
        <f>申込表①!$A$6</f>
        <v>（選択）</v>
      </c>
      <c r="K7" s="68"/>
      <c r="L7" s="51" t="s">
        <v>7</v>
      </c>
      <c r="M7" s="71"/>
      <c r="N7" s="52" t="s">
        <v>8</v>
      </c>
      <c r="O7" s="15">
        <f>申込表①!$G$6</f>
        <v>0</v>
      </c>
      <c r="P7" s="15">
        <f>申込表①!$I$6</f>
        <v>0</v>
      </c>
      <c r="Q7" s="53">
        <v>24</v>
      </c>
      <c r="R7" s="54" t="s">
        <v>67</v>
      </c>
      <c r="S7" s="73"/>
      <c r="T7" s="74" t="s">
        <v>74</v>
      </c>
      <c r="U7" s="75" t="s">
        <v>74</v>
      </c>
      <c r="V7" s="42">
        <v>57</v>
      </c>
      <c r="W7" s="49" t="s">
        <v>130</v>
      </c>
    </row>
    <row r="8" spans="1:23" ht="28.25" customHeight="1" x14ac:dyDescent="0.2">
      <c r="A8" s="46">
        <v>2</v>
      </c>
      <c r="B8" s="55" t="s">
        <v>54</v>
      </c>
      <c r="C8" s="66" t="s">
        <v>74</v>
      </c>
      <c r="D8" s="69" t="s">
        <v>9</v>
      </c>
      <c r="E8" s="12"/>
      <c r="F8" s="17"/>
      <c r="G8" s="12" t="str">
        <f t="shared" ref="G8:G21" si="0">PHONETIC(E8)</f>
        <v/>
      </c>
      <c r="H8" s="13" t="str">
        <f t="shared" ref="H8:H21" si="1">PHONETIC(F8)</f>
        <v/>
      </c>
      <c r="I8" s="70"/>
      <c r="J8" s="14" t="str">
        <f>申込表①!$A$6</f>
        <v>（選択）</v>
      </c>
      <c r="K8" s="70"/>
      <c r="L8" s="56" t="s">
        <v>7</v>
      </c>
      <c r="M8" s="72"/>
      <c r="N8" s="57" t="s">
        <v>8</v>
      </c>
      <c r="O8" s="18">
        <f>申込表①!$G$6</f>
        <v>0</v>
      </c>
      <c r="P8" s="18">
        <f>申込表①!$I$6</f>
        <v>0</v>
      </c>
      <c r="Q8" s="58">
        <v>24</v>
      </c>
      <c r="R8" s="59" t="s">
        <v>67</v>
      </c>
      <c r="S8" s="76"/>
      <c r="T8" s="74" t="s">
        <v>74</v>
      </c>
      <c r="U8" s="77" t="s">
        <v>74</v>
      </c>
      <c r="V8" s="42">
        <v>62</v>
      </c>
      <c r="W8" s="49" t="s">
        <v>131</v>
      </c>
    </row>
    <row r="9" spans="1:23" ht="28.25" customHeight="1" x14ac:dyDescent="0.2">
      <c r="A9" s="46">
        <v>3</v>
      </c>
      <c r="B9" s="55" t="s">
        <v>54</v>
      </c>
      <c r="C9" s="66" t="s">
        <v>74</v>
      </c>
      <c r="D9" s="69" t="s">
        <v>9</v>
      </c>
      <c r="E9" s="12"/>
      <c r="F9" s="17"/>
      <c r="G9" s="12" t="str">
        <f t="shared" si="0"/>
        <v/>
      </c>
      <c r="H9" s="13" t="str">
        <f t="shared" si="1"/>
        <v/>
      </c>
      <c r="I9" s="70"/>
      <c r="J9" s="14" t="str">
        <f>申込表①!$A$6</f>
        <v>（選択）</v>
      </c>
      <c r="K9" s="70"/>
      <c r="L9" s="56" t="s">
        <v>7</v>
      </c>
      <c r="M9" s="72"/>
      <c r="N9" s="57" t="s">
        <v>8</v>
      </c>
      <c r="O9" s="18">
        <f>申込表①!$G$6</f>
        <v>0</v>
      </c>
      <c r="P9" s="18">
        <f>申込表①!$I$6</f>
        <v>0</v>
      </c>
      <c r="Q9" s="58">
        <v>24</v>
      </c>
      <c r="R9" s="59" t="s">
        <v>67</v>
      </c>
      <c r="S9" s="76"/>
      <c r="T9" s="74" t="s">
        <v>74</v>
      </c>
      <c r="U9" s="77" t="s">
        <v>74</v>
      </c>
      <c r="V9" s="42">
        <v>68</v>
      </c>
    </row>
    <row r="10" spans="1:23" ht="28.25" customHeight="1" x14ac:dyDescent="0.2">
      <c r="A10" s="46">
        <v>4</v>
      </c>
      <c r="B10" s="55" t="s">
        <v>54</v>
      </c>
      <c r="C10" s="66" t="s">
        <v>74</v>
      </c>
      <c r="D10" s="69" t="s">
        <v>9</v>
      </c>
      <c r="E10" s="12"/>
      <c r="F10" s="17"/>
      <c r="G10" s="12" t="str">
        <f t="shared" si="0"/>
        <v/>
      </c>
      <c r="H10" s="13" t="str">
        <f t="shared" si="1"/>
        <v/>
      </c>
      <c r="I10" s="70"/>
      <c r="J10" s="14" t="str">
        <f>申込表①!$A$6</f>
        <v>（選択）</v>
      </c>
      <c r="K10" s="70"/>
      <c r="L10" s="56" t="s">
        <v>7</v>
      </c>
      <c r="M10" s="72"/>
      <c r="N10" s="57" t="s">
        <v>8</v>
      </c>
      <c r="O10" s="18">
        <f>申込表①!$G$6</f>
        <v>0</v>
      </c>
      <c r="P10" s="18">
        <f>申込表①!$I$6</f>
        <v>0</v>
      </c>
      <c r="Q10" s="58">
        <v>24</v>
      </c>
      <c r="R10" s="59" t="s">
        <v>67</v>
      </c>
      <c r="S10" s="76"/>
      <c r="T10" s="74" t="s">
        <v>74</v>
      </c>
      <c r="U10" s="77" t="s">
        <v>74</v>
      </c>
      <c r="V10" s="42">
        <v>75</v>
      </c>
    </row>
    <row r="11" spans="1:23" ht="28.25" customHeight="1" x14ac:dyDescent="0.2">
      <c r="A11" s="46">
        <v>5</v>
      </c>
      <c r="B11" s="55" t="s">
        <v>54</v>
      </c>
      <c r="C11" s="66" t="s">
        <v>74</v>
      </c>
      <c r="D11" s="69" t="s">
        <v>9</v>
      </c>
      <c r="E11" s="12"/>
      <c r="F11" s="17"/>
      <c r="G11" s="12" t="str">
        <f t="shared" si="0"/>
        <v/>
      </c>
      <c r="H11" s="13" t="str">
        <f t="shared" si="1"/>
        <v/>
      </c>
      <c r="I11" s="70"/>
      <c r="J11" s="14" t="str">
        <f>申込表①!$A$6</f>
        <v>（選択）</v>
      </c>
      <c r="K11" s="70"/>
      <c r="L11" s="56" t="s">
        <v>7</v>
      </c>
      <c r="M11" s="72"/>
      <c r="N11" s="57" t="s">
        <v>8</v>
      </c>
      <c r="O11" s="18">
        <f>申込表①!$G$6</f>
        <v>0</v>
      </c>
      <c r="P11" s="18">
        <f>申込表①!$I$6</f>
        <v>0</v>
      </c>
      <c r="Q11" s="58">
        <v>24</v>
      </c>
      <c r="R11" s="59" t="s">
        <v>67</v>
      </c>
      <c r="S11" s="76"/>
      <c r="T11" s="74" t="s">
        <v>74</v>
      </c>
      <c r="U11" s="77" t="s">
        <v>74</v>
      </c>
      <c r="V11" s="42">
        <v>85</v>
      </c>
    </row>
    <row r="12" spans="1:23" ht="28.25" customHeight="1" x14ac:dyDescent="0.2">
      <c r="A12" s="46">
        <v>6</v>
      </c>
      <c r="B12" s="55" t="s">
        <v>54</v>
      </c>
      <c r="C12" s="66" t="s">
        <v>74</v>
      </c>
      <c r="D12" s="69" t="s">
        <v>9</v>
      </c>
      <c r="E12" s="12"/>
      <c r="F12" s="17"/>
      <c r="G12" s="12" t="str">
        <f t="shared" si="0"/>
        <v/>
      </c>
      <c r="H12" s="13" t="str">
        <f t="shared" si="1"/>
        <v/>
      </c>
      <c r="I12" s="70"/>
      <c r="J12" s="14" t="str">
        <f>申込表①!$A$6</f>
        <v>（選択）</v>
      </c>
      <c r="K12" s="70"/>
      <c r="L12" s="56" t="s">
        <v>7</v>
      </c>
      <c r="M12" s="72"/>
      <c r="N12" s="57" t="s">
        <v>8</v>
      </c>
      <c r="O12" s="18">
        <f>申込表①!$G$6</f>
        <v>0</v>
      </c>
      <c r="P12" s="18">
        <f>申込表①!$I$6</f>
        <v>0</v>
      </c>
      <c r="Q12" s="58">
        <v>24</v>
      </c>
      <c r="R12" s="59" t="s">
        <v>67</v>
      </c>
      <c r="S12" s="76"/>
      <c r="T12" s="74" t="s">
        <v>74</v>
      </c>
      <c r="U12" s="77" t="s">
        <v>74</v>
      </c>
      <c r="V12" s="42" t="s">
        <v>113</v>
      </c>
    </row>
    <row r="13" spans="1:23" ht="28.25" customHeight="1" x14ac:dyDescent="0.2">
      <c r="A13" s="46">
        <v>7</v>
      </c>
      <c r="B13" s="55" t="s">
        <v>54</v>
      </c>
      <c r="C13" s="66" t="s">
        <v>74</v>
      </c>
      <c r="D13" s="69" t="s">
        <v>9</v>
      </c>
      <c r="E13" s="12"/>
      <c r="F13" s="17"/>
      <c r="G13" s="12" t="str">
        <f t="shared" si="0"/>
        <v/>
      </c>
      <c r="H13" s="13" t="str">
        <f t="shared" si="1"/>
        <v/>
      </c>
      <c r="I13" s="70"/>
      <c r="J13" s="14" t="str">
        <f>申込表①!$A$6</f>
        <v>（選択）</v>
      </c>
      <c r="K13" s="70"/>
      <c r="L13" s="56" t="s">
        <v>7</v>
      </c>
      <c r="M13" s="72"/>
      <c r="N13" s="57" t="s">
        <v>8</v>
      </c>
      <c r="O13" s="18">
        <f>申込表①!$G$6</f>
        <v>0</v>
      </c>
      <c r="P13" s="18">
        <f>申込表①!$I$6</f>
        <v>0</v>
      </c>
      <c r="Q13" s="58">
        <v>24</v>
      </c>
      <c r="R13" s="59" t="s">
        <v>67</v>
      </c>
      <c r="S13" s="76"/>
      <c r="T13" s="74" t="s">
        <v>74</v>
      </c>
      <c r="U13" s="77" t="s">
        <v>74</v>
      </c>
    </row>
    <row r="14" spans="1:23" ht="28.25" customHeight="1" x14ac:dyDescent="0.2">
      <c r="A14" s="46">
        <v>8</v>
      </c>
      <c r="B14" s="55" t="s">
        <v>54</v>
      </c>
      <c r="C14" s="66" t="s">
        <v>74</v>
      </c>
      <c r="D14" s="69" t="s">
        <v>9</v>
      </c>
      <c r="E14" s="12"/>
      <c r="F14" s="17"/>
      <c r="G14" s="12" t="str">
        <f t="shared" si="0"/>
        <v/>
      </c>
      <c r="H14" s="13" t="str">
        <f t="shared" si="1"/>
        <v/>
      </c>
      <c r="I14" s="70"/>
      <c r="J14" s="14" t="str">
        <f>申込表①!$A$6</f>
        <v>（選択）</v>
      </c>
      <c r="K14" s="70"/>
      <c r="L14" s="56" t="s">
        <v>7</v>
      </c>
      <c r="M14" s="72"/>
      <c r="N14" s="57" t="s">
        <v>8</v>
      </c>
      <c r="O14" s="18">
        <f>申込表①!$G$6</f>
        <v>0</v>
      </c>
      <c r="P14" s="18">
        <f>申込表①!$I$6</f>
        <v>0</v>
      </c>
      <c r="Q14" s="58">
        <v>24</v>
      </c>
      <c r="R14" s="59" t="s">
        <v>67</v>
      </c>
      <c r="S14" s="76"/>
      <c r="T14" s="74" t="s">
        <v>74</v>
      </c>
      <c r="U14" s="77" t="s">
        <v>74</v>
      </c>
    </row>
    <row r="15" spans="1:23" ht="28.25" customHeight="1" x14ac:dyDescent="0.2">
      <c r="A15" s="46">
        <v>9</v>
      </c>
      <c r="B15" s="55" t="s">
        <v>54</v>
      </c>
      <c r="C15" s="66" t="s">
        <v>74</v>
      </c>
      <c r="D15" s="69" t="s">
        <v>9</v>
      </c>
      <c r="E15" s="16"/>
      <c r="F15" s="17"/>
      <c r="G15" s="12" t="str">
        <f t="shared" si="0"/>
        <v/>
      </c>
      <c r="H15" s="13" t="str">
        <f t="shared" si="1"/>
        <v/>
      </c>
      <c r="I15" s="70"/>
      <c r="J15" s="14" t="str">
        <f>申込表①!$A$6</f>
        <v>（選択）</v>
      </c>
      <c r="K15" s="70"/>
      <c r="L15" s="56" t="s">
        <v>7</v>
      </c>
      <c r="M15" s="72"/>
      <c r="N15" s="57" t="s">
        <v>8</v>
      </c>
      <c r="O15" s="18">
        <f>申込表①!$G$6</f>
        <v>0</v>
      </c>
      <c r="P15" s="18">
        <f>申込表①!$I$6</f>
        <v>0</v>
      </c>
      <c r="Q15" s="58">
        <v>24</v>
      </c>
      <c r="R15" s="59" t="s">
        <v>67</v>
      </c>
      <c r="S15" s="76"/>
      <c r="T15" s="74" t="s">
        <v>74</v>
      </c>
      <c r="U15" s="77" t="s">
        <v>74</v>
      </c>
    </row>
    <row r="16" spans="1:23" ht="28.25" customHeight="1" x14ac:dyDescent="0.2">
      <c r="A16" s="46">
        <v>10</v>
      </c>
      <c r="B16" s="55" t="s">
        <v>54</v>
      </c>
      <c r="C16" s="66" t="s">
        <v>74</v>
      </c>
      <c r="D16" s="69" t="s">
        <v>9</v>
      </c>
      <c r="E16" s="16"/>
      <c r="F16" s="17"/>
      <c r="G16" s="12" t="str">
        <f t="shared" si="0"/>
        <v/>
      </c>
      <c r="H16" s="13" t="str">
        <f t="shared" si="1"/>
        <v/>
      </c>
      <c r="I16" s="70"/>
      <c r="J16" s="14" t="str">
        <f>申込表①!$A$6</f>
        <v>（選択）</v>
      </c>
      <c r="K16" s="70"/>
      <c r="L16" s="56" t="s">
        <v>7</v>
      </c>
      <c r="M16" s="72"/>
      <c r="N16" s="57" t="s">
        <v>8</v>
      </c>
      <c r="O16" s="18">
        <f>申込表①!$G$6</f>
        <v>0</v>
      </c>
      <c r="P16" s="18">
        <f>申込表①!$I$6</f>
        <v>0</v>
      </c>
      <c r="Q16" s="58">
        <v>24</v>
      </c>
      <c r="R16" s="59" t="s">
        <v>67</v>
      </c>
      <c r="S16" s="76"/>
      <c r="T16" s="74" t="s">
        <v>74</v>
      </c>
      <c r="U16" s="77" t="s">
        <v>74</v>
      </c>
    </row>
    <row r="17" spans="1:22" ht="28.25" customHeight="1" x14ac:dyDescent="0.2">
      <c r="A17" s="46">
        <v>11</v>
      </c>
      <c r="B17" s="55" t="s">
        <v>54</v>
      </c>
      <c r="C17" s="66" t="s">
        <v>74</v>
      </c>
      <c r="D17" s="69" t="s">
        <v>9</v>
      </c>
      <c r="E17" s="16"/>
      <c r="F17" s="17"/>
      <c r="G17" s="12" t="str">
        <f t="shared" si="0"/>
        <v/>
      </c>
      <c r="H17" s="13" t="str">
        <f t="shared" si="1"/>
        <v/>
      </c>
      <c r="I17" s="70"/>
      <c r="J17" s="14" t="str">
        <f>申込表①!$A$6</f>
        <v>（選択）</v>
      </c>
      <c r="K17" s="70"/>
      <c r="L17" s="56" t="s">
        <v>7</v>
      </c>
      <c r="M17" s="72"/>
      <c r="N17" s="57" t="s">
        <v>8</v>
      </c>
      <c r="O17" s="18">
        <f>申込表①!$G$6</f>
        <v>0</v>
      </c>
      <c r="P17" s="18">
        <f>申込表①!$I$6</f>
        <v>0</v>
      </c>
      <c r="Q17" s="58">
        <v>24</v>
      </c>
      <c r="R17" s="59" t="s">
        <v>67</v>
      </c>
      <c r="S17" s="76"/>
      <c r="T17" s="74" t="s">
        <v>74</v>
      </c>
      <c r="U17" s="77" t="s">
        <v>74</v>
      </c>
    </row>
    <row r="18" spans="1:22" ht="28.25" customHeight="1" x14ac:dyDescent="0.2">
      <c r="A18" s="46">
        <v>12</v>
      </c>
      <c r="B18" s="55" t="s">
        <v>54</v>
      </c>
      <c r="C18" s="66" t="s">
        <v>74</v>
      </c>
      <c r="D18" s="69" t="s">
        <v>9</v>
      </c>
      <c r="E18" s="16"/>
      <c r="F18" s="17"/>
      <c r="G18" s="12" t="str">
        <f t="shared" si="0"/>
        <v/>
      </c>
      <c r="H18" s="13" t="str">
        <f t="shared" si="1"/>
        <v/>
      </c>
      <c r="I18" s="70"/>
      <c r="J18" s="14" t="str">
        <f>申込表①!$A$6</f>
        <v>（選択）</v>
      </c>
      <c r="K18" s="70"/>
      <c r="L18" s="56" t="s">
        <v>7</v>
      </c>
      <c r="M18" s="72"/>
      <c r="N18" s="57" t="s">
        <v>8</v>
      </c>
      <c r="O18" s="18">
        <f>申込表①!$G$6</f>
        <v>0</v>
      </c>
      <c r="P18" s="18">
        <f>申込表①!$I$6</f>
        <v>0</v>
      </c>
      <c r="Q18" s="58">
        <v>24</v>
      </c>
      <c r="R18" s="59" t="s">
        <v>67</v>
      </c>
      <c r="S18" s="76"/>
      <c r="T18" s="74" t="s">
        <v>74</v>
      </c>
      <c r="U18" s="77" t="s">
        <v>74</v>
      </c>
    </row>
    <row r="19" spans="1:22" ht="28.25" customHeight="1" x14ac:dyDescent="0.2">
      <c r="A19" s="46">
        <v>13</v>
      </c>
      <c r="B19" s="55" t="s">
        <v>54</v>
      </c>
      <c r="C19" s="66" t="s">
        <v>74</v>
      </c>
      <c r="D19" s="69" t="s">
        <v>9</v>
      </c>
      <c r="E19" s="16"/>
      <c r="F19" s="17"/>
      <c r="G19" s="12" t="str">
        <f t="shared" si="0"/>
        <v/>
      </c>
      <c r="H19" s="13" t="str">
        <f t="shared" si="1"/>
        <v/>
      </c>
      <c r="I19" s="70"/>
      <c r="J19" s="14" t="str">
        <f>申込表①!$A$6</f>
        <v>（選択）</v>
      </c>
      <c r="K19" s="70"/>
      <c r="L19" s="56" t="s">
        <v>7</v>
      </c>
      <c r="M19" s="72"/>
      <c r="N19" s="57" t="s">
        <v>8</v>
      </c>
      <c r="O19" s="18">
        <f>申込表①!$G$6</f>
        <v>0</v>
      </c>
      <c r="P19" s="18">
        <f>申込表①!$I$6</f>
        <v>0</v>
      </c>
      <c r="Q19" s="58">
        <v>24</v>
      </c>
      <c r="R19" s="59" t="s">
        <v>67</v>
      </c>
      <c r="S19" s="76"/>
      <c r="T19" s="74" t="s">
        <v>74</v>
      </c>
      <c r="U19" s="77" t="s">
        <v>74</v>
      </c>
    </row>
    <row r="20" spans="1:22" ht="28.25" customHeight="1" x14ac:dyDescent="0.2">
      <c r="A20" s="46">
        <v>14</v>
      </c>
      <c r="B20" s="55" t="s">
        <v>54</v>
      </c>
      <c r="C20" s="66" t="s">
        <v>74</v>
      </c>
      <c r="D20" s="69" t="s">
        <v>9</v>
      </c>
      <c r="E20" s="16"/>
      <c r="F20" s="17"/>
      <c r="G20" s="12" t="str">
        <f t="shared" si="0"/>
        <v/>
      </c>
      <c r="H20" s="13" t="str">
        <f t="shared" si="1"/>
        <v/>
      </c>
      <c r="I20" s="70"/>
      <c r="J20" s="14" t="str">
        <f>申込表①!$A$6</f>
        <v>（選択）</v>
      </c>
      <c r="K20" s="70"/>
      <c r="L20" s="56" t="s">
        <v>7</v>
      </c>
      <c r="M20" s="72"/>
      <c r="N20" s="57" t="s">
        <v>8</v>
      </c>
      <c r="O20" s="18">
        <f>申込表①!$G$6</f>
        <v>0</v>
      </c>
      <c r="P20" s="18">
        <f>申込表①!$I$6</f>
        <v>0</v>
      </c>
      <c r="Q20" s="58">
        <v>24</v>
      </c>
      <c r="R20" s="59" t="s">
        <v>67</v>
      </c>
      <c r="S20" s="76"/>
      <c r="T20" s="74" t="s">
        <v>74</v>
      </c>
      <c r="U20" s="77" t="s">
        <v>74</v>
      </c>
    </row>
    <row r="21" spans="1:22" ht="28.25" customHeight="1" x14ac:dyDescent="0.2">
      <c r="A21" s="46">
        <v>15</v>
      </c>
      <c r="B21" s="55" t="s">
        <v>54</v>
      </c>
      <c r="C21" s="66" t="s">
        <v>74</v>
      </c>
      <c r="D21" s="69" t="s">
        <v>9</v>
      </c>
      <c r="E21" s="16"/>
      <c r="F21" s="17"/>
      <c r="G21" s="12" t="str">
        <f t="shared" si="0"/>
        <v/>
      </c>
      <c r="H21" s="13" t="str">
        <f t="shared" si="1"/>
        <v/>
      </c>
      <c r="I21" s="70"/>
      <c r="J21" s="14" t="str">
        <f>申込表①!$A$6</f>
        <v>（選択）</v>
      </c>
      <c r="K21" s="70"/>
      <c r="L21" s="56" t="s">
        <v>7</v>
      </c>
      <c r="M21" s="72"/>
      <c r="N21" s="57" t="s">
        <v>8</v>
      </c>
      <c r="O21" s="18">
        <f>申込表①!$G$6</f>
        <v>0</v>
      </c>
      <c r="P21" s="18">
        <f>申込表①!$I$6</f>
        <v>0</v>
      </c>
      <c r="Q21" s="58">
        <v>24</v>
      </c>
      <c r="R21" s="59" t="s">
        <v>67</v>
      </c>
      <c r="S21" s="76"/>
      <c r="T21" s="74" t="s">
        <v>74</v>
      </c>
      <c r="U21" s="77" t="s">
        <v>74</v>
      </c>
    </row>
    <row r="22" spans="1:22" s="60" customFormat="1" ht="47.4" customHeight="1" x14ac:dyDescent="0.2">
      <c r="A22" s="107"/>
      <c r="B22" s="107"/>
      <c r="C22" s="107"/>
      <c r="D22" s="107"/>
      <c r="E22" s="108"/>
      <c r="F22" s="108"/>
      <c r="G22" s="108"/>
      <c r="H22" s="108"/>
      <c r="I22" s="108"/>
      <c r="J22" s="105"/>
      <c r="K22" s="108"/>
      <c r="L22" s="107"/>
      <c r="M22" s="108"/>
      <c r="N22" s="108"/>
      <c r="O22" s="108"/>
      <c r="P22" s="108"/>
      <c r="Q22" s="107"/>
      <c r="R22" s="105"/>
      <c r="S22" s="107"/>
      <c r="T22" s="109"/>
      <c r="U22" s="109"/>
      <c r="V22" s="42"/>
    </row>
    <row r="23" spans="1:22" s="60" customFormat="1" ht="20.25" customHeight="1" x14ac:dyDescent="0.2">
      <c r="J23" s="45"/>
      <c r="K23" s="62"/>
      <c r="L23" s="62"/>
      <c r="M23" s="62"/>
      <c r="N23" s="62"/>
      <c r="O23" s="62"/>
      <c r="P23" s="62"/>
      <c r="R23" s="45"/>
      <c r="T23" s="61"/>
      <c r="U23" s="61"/>
      <c r="V23" s="42"/>
    </row>
    <row r="24" spans="1:22" s="60" customFormat="1" ht="20.25" customHeight="1" x14ac:dyDescent="0.2">
      <c r="J24" s="45"/>
      <c r="K24" s="62"/>
      <c r="L24" s="62"/>
      <c r="M24" s="62"/>
      <c r="N24" s="62"/>
      <c r="O24" s="62"/>
      <c r="P24" s="62"/>
      <c r="R24" s="45"/>
      <c r="T24" s="61"/>
      <c r="U24" s="61"/>
      <c r="V24" s="42"/>
    </row>
    <row r="25" spans="1:22" ht="22.5" customHeight="1" x14ac:dyDescent="0.2">
      <c r="C25" s="63"/>
      <c r="D25" s="63"/>
      <c r="E25" s="49"/>
      <c r="F25" s="49"/>
      <c r="G25" s="49"/>
      <c r="H25" s="49"/>
      <c r="I25" s="49"/>
      <c r="K25" s="64"/>
      <c r="L25" s="62"/>
      <c r="M25" s="64"/>
      <c r="N25" s="64"/>
      <c r="O25" s="64"/>
      <c r="P25" s="64"/>
    </row>
    <row r="26" spans="1:22" ht="39.75" customHeight="1" x14ac:dyDescent="0.2"/>
    <row r="27" spans="1:22" ht="39.75" customHeight="1" x14ac:dyDescent="0.2"/>
    <row r="28" spans="1:22" ht="39.75" customHeight="1" x14ac:dyDescent="0.2"/>
    <row r="29" spans="1:22" ht="39.75" customHeight="1" x14ac:dyDescent="0.2"/>
    <row r="30" spans="1:22" ht="39.75" customHeight="1" x14ac:dyDescent="0.2"/>
    <row r="31" spans="1:22" ht="39.75" customHeight="1" x14ac:dyDescent="0.2"/>
    <row r="32" spans="1:22" ht="39.75" customHeight="1" x14ac:dyDescent="0.2"/>
    <row r="33" ht="39.75" customHeight="1" x14ac:dyDescent="0.2"/>
    <row r="34" ht="39.75" customHeight="1" x14ac:dyDescent="0.2"/>
    <row r="35" ht="39.75" customHeight="1" x14ac:dyDescent="0.2"/>
    <row r="36" ht="39.75" customHeight="1" x14ac:dyDescent="0.2"/>
    <row r="37" ht="39.75" customHeight="1" x14ac:dyDescent="0.2"/>
    <row r="38" ht="39.75" customHeight="1" x14ac:dyDescent="0.2"/>
    <row r="39" ht="39.75" customHeight="1" x14ac:dyDescent="0.2"/>
    <row r="40" ht="39.75" customHeight="1" x14ac:dyDescent="0.2"/>
    <row r="41" ht="39.75" customHeight="1" x14ac:dyDescent="0.2"/>
    <row r="42" ht="39.75" customHeight="1" x14ac:dyDescent="0.2"/>
    <row r="43" ht="39.75" customHeight="1" x14ac:dyDescent="0.2"/>
    <row r="44" ht="39.75" customHeight="1" x14ac:dyDescent="0.2"/>
    <row r="45" ht="39.75" customHeight="1" x14ac:dyDescent="0.2"/>
    <row r="46" ht="39.75" customHeight="1" x14ac:dyDescent="0.2"/>
    <row r="47" ht="39.75" customHeight="1" x14ac:dyDescent="0.2"/>
    <row r="48" ht="39.75" customHeight="1" x14ac:dyDescent="0.2"/>
  </sheetData>
  <sheetProtection password="CC35" sheet="1"/>
  <mergeCells count="14">
    <mergeCell ref="B4:B5"/>
    <mergeCell ref="A4:A5"/>
    <mergeCell ref="T4:U4"/>
    <mergeCell ref="T5:U5"/>
    <mergeCell ref="A1:U1"/>
    <mergeCell ref="Q4:S5"/>
    <mergeCell ref="P4:P5"/>
    <mergeCell ref="E4:F4"/>
    <mergeCell ref="G4:H4"/>
    <mergeCell ref="I4:I5"/>
    <mergeCell ref="C4:D5"/>
    <mergeCell ref="K4:N5"/>
    <mergeCell ref="O4:O5"/>
    <mergeCell ref="J4:J5"/>
  </mergeCells>
  <phoneticPr fontId="1" type="Hiragana"/>
  <conditionalFormatting sqref="J7:J21">
    <cfRule type="cellIs" dxfId="12" priority="3" stopIfTrue="1" operator="equal">
      <formula>"（選択）"</formula>
    </cfRule>
  </conditionalFormatting>
  <conditionalFormatting sqref="O7:O21">
    <cfRule type="cellIs" dxfId="11" priority="2" stopIfTrue="1" operator="equal">
      <formula>0</formula>
    </cfRule>
  </conditionalFormatting>
  <conditionalFormatting sqref="P7:P21">
    <cfRule type="cellIs" dxfId="10" priority="1" stopIfTrue="1" operator="equal">
      <formula>0</formula>
    </cfRule>
  </conditionalFormatting>
  <dataValidations count="4">
    <dataValidation type="list" allowBlank="1" showInputMessage="1" showErrorMessage="1" sqref="C7:C21" xr:uid="{E6DE4B02-827F-403B-8E97-2266B2CB9CB8}">
      <formula1>$V$1:$V$12</formula1>
    </dataValidation>
    <dataValidation type="list" allowBlank="1" showInputMessage="1" showErrorMessage="1" sqref="T7:T21" xr:uid="{1807F95D-A0CE-4F02-BFFF-542A8048DDAD}">
      <formula1>$W$1:$W$4</formula1>
    </dataValidation>
    <dataValidation type="list" allowBlank="1" showInputMessage="1" showErrorMessage="1" sqref="U7:U21" xr:uid="{DC1382C3-A637-40FF-85FE-79116848D044}">
      <formula1>$W$5:$W$8</formula1>
    </dataValidation>
    <dataValidation imeMode="halfAlpha" allowBlank="1" showInputMessage="1" showErrorMessage="1" sqref="I7:I21 S7:S21" xr:uid="{23F2A859-30C6-4C80-8DF3-35E170998401}"/>
  </dataValidations>
  <printOptions horizontalCentered="1"/>
  <pageMargins left="0.39370078740157483" right="0.31496062992125984" top="0.39370078740157483" bottom="0.39370078740157483" header="0.51181102362204722" footer="0.51181102362204722"/>
  <pageSetup paperSize="9" scale="74" orientation="landscape" horizontalDpi="4294967293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E1B2-D78C-406F-9D63-B0C0157D5F8F}">
  <sheetPr>
    <tabColor rgb="FFFF0066"/>
  </sheetPr>
  <dimension ref="A1:W48"/>
  <sheetViews>
    <sheetView showGridLines="0" zoomScale="90" zoomScaleNormal="90" zoomScaleSheetLayoutView="80" workbookViewId="0">
      <selection activeCell="C7" sqref="C7"/>
    </sheetView>
  </sheetViews>
  <sheetFormatPr defaultColWidth="23.90625" defaultRowHeight="0" customHeight="1" zeroHeight="1" x14ac:dyDescent="0.2"/>
  <cols>
    <col min="1" max="1" width="4.90625" style="43" bestFit="1" customWidth="1"/>
    <col min="2" max="2" width="5.54296875" style="43" bestFit="1" customWidth="1"/>
    <col min="3" max="3" width="6.1796875" style="65" customWidth="1"/>
    <col min="4" max="4" width="6.08984375" style="65" bestFit="1" customWidth="1"/>
    <col min="5" max="8" width="11.90625" style="45" customWidth="1"/>
    <col min="9" max="9" width="5.08984375" style="43" customWidth="1"/>
    <col min="10" max="10" width="11.36328125" style="45" customWidth="1"/>
    <col min="11" max="11" width="7.453125" style="43" bestFit="1" customWidth="1"/>
    <col min="12" max="12" width="3.6328125" style="60" bestFit="1" customWidth="1"/>
    <col min="13" max="13" width="11.08984375" style="43" customWidth="1"/>
    <col min="14" max="14" width="7.453125" style="43" bestFit="1" customWidth="1"/>
    <col min="15" max="15" width="16.08984375" style="43" customWidth="1"/>
    <col min="16" max="16" width="12.453125" style="43" customWidth="1"/>
    <col min="17" max="17" width="4.54296875" style="43" customWidth="1"/>
    <col min="18" max="18" width="2.6328125" style="45" bestFit="1" customWidth="1"/>
    <col min="19" max="19" width="10.453125" style="43" bestFit="1" customWidth="1"/>
    <col min="20" max="20" width="23.90625" style="44"/>
    <col min="21" max="21" width="5.54296875" style="44" bestFit="1" customWidth="1"/>
    <col min="22" max="22" width="7.54296875" style="42" hidden="1" customWidth="1"/>
    <col min="23" max="23" width="23.90625" style="43" hidden="1" customWidth="1"/>
    <col min="24" max="16384" width="23.90625" style="43"/>
  </cols>
  <sheetData>
    <row r="1" spans="1:23" ht="41.4" customHeight="1" x14ac:dyDescent="0.2">
      <c r="A1" s="200" t="s">
        <v>132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42" t="s">
        <v>74</v>
      </c>
      <c r="W1" s="42" t="s">
        <v>74</v>
      </c>
    </row>
    <row r="2" spans="1:23" ht="22.7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8"/>
      <c r="N2" s="98"/>
      <c r="O2" s="98"/>
      <c r="P2" s="98"/>
      <c r="Q2" s="98"/>
      <c r="R2" s="98"/>
      <c r="S2" s="98"/>
      <c r="T2" s="100"/>
      <c r="U2" s="100"/>
      <c r="V2" s="42" t="s">
        <v>114</v>
      </c>
      <c r="W2" s="43" t="s">
        <v>141</v>
      </c>
    </row>
    <row r="3" spans="1:23" ht="39" customHeight="1" x14ac:dyDescent="0.2">
      <c r="A3" s="101"/>
      <c r="B3" s="101"/>
      <c r="C3" s="101"/>
      <c r="D3" s="101"/>
      <c r="E3" s="102"/>
      <c r="F3" s="102"/>
      <c r="G3" s="102"/>
      <c r="H3" s="102"/>
      <c r="I3" s="102"/>
      <c r="J3" s="103"/>
      <c r="K3" s="102"/>
      <c r="L3" s="102"/>
      <c r="M3" s="102"/>
      <c r="N3" s="102"/>
      <c r="O3" s="102"/>
      <c r="P3" s="102"/>
      <c r="Q3" s="104"/>
      <c r="R3" s="105"/>
      <c r="S3" s="104"/>
      <c r="T3" s="100"/>
      <c r="U3" s="100"/>
      <c r="V3" s="42">
        <v>36</v>
      </c>
      <c r="W3" s="43" t="s">
        <v>142</v>
      </c>
    </row>
    <row r="4" spans="1:23" s="44" customFormat="1" ht="24" customHeight="1" x14ac:dyDescent="0.2">
      <c r="A4" s="190" t="s">
        <v>0</v>
      </c>
      <c r="B4" s="190" t="s">
        <v>4</v>
      </c>
      <c r="C4" s="190" t="s">
        <v>2</v>
      </c>
      <c r="D4" s="190"/>
      <c r="E4" s="191" t="s">
        <v>3</v>
      </c>
      <c r="F4" s="191"/>
      <c r="G4" s="191" t="s">
        <v>163</v>
      </c>
      <c r="H4" s="191"/>
      <c r="I4" s="190" t="s">
        <v>1</v>
      </c>
      <c r="J4" s="194" t="s">
        <v>111</v>
      </c>
      <c r="K4" s="190" t="s">
        <v>6</v>
      </c>
      <c r="L4" s="190"/>
      <c r="M4" s="190"/>
      <c r="N4" s="190"/>
      <c r="O4" s="190" t="s">
        <v>86</v>
      </c>
      <c r="P4" s="192" t="s">
        <v>87</v>
      </c>
      <c r="Q4" s="189" t="s">
        <v>140</v>
      </c>
      <c r="R4" s="190"/>
      <c r="S4" s="190"/>
      <c r="T4" s="196" t="s">
        <v>124</v>
      </c>
      <c r="U4" s="197"/>
      <c r="V4" s="42">
        <v>39</v>
      </c>
      <c r="W4" s="44" t="s">
        <v>143</v>
      </c>
    </row>
    <row r="5" spans="1:23" s="44" customFormat="1" ht="13.75" customHeight="1" thickBot="1" x14ac:dyDescent="0.25">
      <c r="A5" s="191"/>
      <c r="B5" s="191"/>
      <c r="C5" s="191"/>
      <c r="D5" s="191"/>
      <c r="E5" s="47" t="s">
        <v>83</v>
      </c>
      <c r="F5" s="48" t="s">
        <v>5</v>
      </c>
      <c r="G5" s="47" t="s">
        <v>168</v>
      </c>
      <c r="H5" s="48" t="s">
        <v>169</v>
      </c>
      <c r="I5" s="191"/>
      <c r="J5" s="195"/>
      <c r="K5" s="191"/>
      <c r="L5" s="191"/>
      <c r="M5" s="191"/>
      <c r="N5" s="191"/>
      <c r="O5" s="191"/>
      <c r="P5" s="193"/>
      <c r="Q5" s="191"/>
      <c r="R5" s="191"/>
      <c r="S5" s="191"/>
      <c r="T5" s="198" t="s">
        <v>125</v>
      </c>
      <c r="U5" s="199"/>
      <c r="V5" s="42">
        <v>42</v>
      </c>
      <c r="W5" s="44" t="s">
        <v>74</v>
      </c>
    </row>
    <row r="6" spans="1:23" s="49" customFormat="1" ht="47.4" customHeight="1" thickBot="1" x14ac:dyDescent="0.25">
      <c r="A6" s="133" t="s">
        <v>55</v>
      </c>
      <c r="B6" s="134" t="s">
        <v>63</v>
      </c>
      <c r="C6" s="117">
        <v>50</v>
      </c>
      <c r="D6" s="118" t="s">
        <v>9</v>
      </c>
      <c r="E6" s="119" t="s">
        <v>61</v>
      </c>
      <c r="F6" s="120" t="s">
        <v>64</v>
      </c>
      <c r="G6" s="119" t="s">
        <v>170</v>
      </c>
      <c r="H6" s="120" t="s">
        <v>171</v>
      </c>
      <c r="I6" s="121">
        <v>1</v>
      </c>
      <c r="J6" s="122" t="s">
        <v>95</v>
      </c>
      <c r="K6" s="123" t="s">
        <v>59</v>
      </c>
      <c r="L6" s="124" t="s">
        <v>7</v>
      </c>
      <c r="M6" s="125" t="s">
        <v>60</v>
      </c>
      <c r="N6" s="126" t="s">
        <v>8</v>
      </c>
      <c r="O6" s="127" t="s">
        <v>95</v>
      </c>
      <c r="P6" s="128" t="s">
        <v>96</v>
      </c>
      <c r="Q6" s="129">
        <v>24</v>
      </c>
      <c r="R6" s="130" t="s">
        <v>67</v>
      </c>
      <c r="S6" s="131" t="s">
        <v>85</v>
      </c>
      <c r="T6" s="121" t="s">
        <v>138</v>
      </c>
      <c r="U6" s="132" t="s">
        <v>129</v>
      </c>
      <c r="V6" s="42">
        <v>46</v>
      </c>
      <c r="W6" s="49" t="s">
        <v>129</v>
      </c>
    </row>
    <row r="7" spans="1:23" ht="28.25" customHeight="1" x14ac:dyDescent="0.2">
      <c r="A7" s="106">
        <v>1</v>
      </c>
      <c r="B7" s="78" t="s">
        <v>63</v>
      </c>
      <c r="C7" s="66" t="s">
        <v>74</v>
      </c>
      <c r="D7" s="67" t="s">
        <v>9</v>
      </c>
      <c r="E7" s="12"/>
      <c r="F7" s="13"/>
      <c r="G7" s="16"/>
      <c r="H7" s="17"/>
      <c r="I7" s="68"/>
      <c r="J7" s="14" t="str">
        <f>申込表①!$A$6</f>
        <v>（選択）</v>
      </c>
      <c r="K7" s="68"/>
      <c r="L7" s="51" t="s">
        <v>7</v>
      </c>
      <c r="M7" s="71"/>
      <c r="N7" s="52" t="s">
        <v>8</v>
      </c>
      <c r="O7" s="15">
        <f>申込表①!$G$6</f>
        <v>0</v>
      </c>
      <c r="P7" s="15">
        <f>申込表①!$I$6</f>
        <v>0</v>
      </c>
      <c r="Q7" s="53">
        <v>24</v>
      </c>
      <c r="R7" s="54" t="s">
        <v>67</v>
      </c>
      <c r="S7" s="80"/>
      <c r="T7" s="74" t="s">
        <v>74</v>
      </c>
      <c r="U7" s="75" t="s">
        <v>74</v>
      </c>
      <c r="V7" s="42">
        <v>50</v>
      </c>
      <c r="W7" s="43" t="s">
        <v>130</v>
      </c>
    </row>
    <row r="8" spans="1:23" ht="28.25" customHeight="1" x14ac:dyDescent="0.2">
      <c r="A8" s="46">
        <v>2</v>
      </c>
      <c r="B8" s="79" t="s">
        <v>63</v>
      </c>
      <c r="C8" s="66" t="s">
        <v>74</v>
      </c>
      <c r="D8" s="69" t="s">
        <v>9</v>
      </c>
      <c r="E8" s="16"/>
      <c r="F8" s="17"/>
      <c r="G8" s="16" t="str">
        <f t="shared" ref="G8:G21" si="0">PHONETIC(E8)</f>
        <v/>
      </c>
      <c r="H8" s="17" t="str">
        <f t="shared" ref="H8:H21" si="1">PHONETIC(F8)</f>
        <v/>
      </c>
      <c r="I8" s="70"/>
      <c r="J8" s="14" t="str">
        <f>申込表①!$A$6</f>
        <v>（選択）</v>
      </c>
      <c r="K8" s="70"/>
      <c r="L8" s="56" t="s">
        <v>7</v>
      </c>
      <c r="M8" s="72"/>
      <c r="N8" s="57" t="s">
        <v>8</v>
      </c>
      <c r="O8" s="18">
        <f>申込表①!$G$6</f>
        <v>0</v>
      </c>
      <c r="P8" s="18">
        <f>申込表①!$I$6</f>
        <v>0</v>
      </c>
      <c r="Q8" s="58">
        <v>24</v>
      </c>
      <c r="R8" s="59" t="s">
        <v>67</v>
      </c>
      <c r="S8" s="76"/>
      <c r="T8" s="74" t="s">
        <v>74</v>
      </c>
      <c r="U8" s="75" t="s">
        <v>74</v>
      </c>
      <c r="V8" s="42">
        <v>54</v>
      </c>
      <c r="W8" s="43" t="s">
        <v>131</v>
      </c>
    </row>
    <row r="9" spans="1:23" ht="28.25" customHeight="1" x14ac:dyDescent="0.2">
      <c r="A9" s="46">
        <v>3</v>
      </c>
      <c r="B9" s="79" t="s">
        <v>63</v>
      </c>
      <c r="C9" s="66" t="s">
        <v>74</v>
      </c>
      <c r="D9" s="69" t="s">
        <v>9</v>
      </c>
      <c r="E9" s="16"/>
      <c r="F9" s="17"/>
      <c r="G9" s="16" t="str">
        <f t="shared" si="0"/>
        <v/>
      </c>
      <c r="H9" s="17" t="str">
        <f t="shared" si="1"/>
        <v/>
      </c>
      <c r="I9" s="70"/>
      <c r="J9" s="14" t="str">
        <f>申込表①!$A$6</f>
        <v>（選択）</v>
      </c>
      <c r="K9" s="70"/>
      <c r="L9" s="56" t="s">
        <v>7</v>
      </c>
      <c r="M9" s="72"/>
      <c r="N9" s="57" t="s">
        <v>8</v>
      </c>
      <c r="O9" s="18">
        <f>申込表①!$G$6</f>
        <v>0</v>
      </c>
      <c r="P9" s="18">
        <f>申込表①!$I$6</f>
        <v>0</v>
      </c>
      <c r="Q9" s="58">
        <v>24</v>
      </c>
      <c r="R9" s="59" t="s">
        <v>67</v>
      </c>
      <c r="S9" s="76"/>
      <c r="T9" s="74" t="s">
        <v>74</v>
      </c>
      <c r="U9" s="75" t="s">
        <v>74</v>
      </c>
      <c r="V9" s="42">
        <v>58</v>
      </c>
    </row>
    <row r="10" spans="1:23" ht="28.25" customHeight="1" x14ac:dyDescent="0.2">
      <c r="A10" s="46">
        <v>4</v>
      </c>
      <c r="B10" s="79" t="s">
        <v>63</v>
      </c>
      <c r="C10" s="66" t="s">
        <v>74</v>
      </c>
      <c r="D10" s="69" t="s">
        <v>9</v>
      </c>
      <c r="E10" s="16"/>
      <c r="F10" s="17"/>
      <c r="G10" s="16" t="str">
        <f t="shared" si="0"/>
        <v/>
      </c>
      <c r="H10" s="17" t="str">
        <f t="shared" si="1"/>
        <v/>
      </c>
      <c r="I10" s="70"/>
      <c r="J10" s="14" t="str">
        <f>申込表①!$A$6</f>
        <v>（選択）</v>
      </c>
      <c r="K10" s="70"/>
      <c r="L10" s="56" t="s">
        <v>7</v>
      </c>
      <c r="M10" s="72"/>
      <c r="N10" s="57" t="s">
        <v>8</v>
      </c>
      <c r="O10" s="18">
        <f>申込表①!$G$6</f>
        <v>0</v>
      </c>
      <c r="P10" s="18">
        <f>申込表①!$I$6</f>
        <v>0</v>
      </c>
      <c r="Q10" s="58">
        <v>24</v>
      </c>
      <c r="R10" s="59" t="s">
        <v>67</v>
      </c>
      <c r="S10" s="76"/>
      <c r="T10" s="74" t="s">
        <v>74</v>
      </c>
      <c r="U10" s="75" t="s">
        <v>74</v>
      </c>
      <c r="V10" s="42">
        <v>62</v>
      </c>
    </row>
    <row r="11" spans="1:23" ht="28.25" customHeight="1" x14ac:dyDescent="0.2">
      <c r="A11" s="46">
        <v>5</v>
      </c>
      <c r="B11" s="79" t="s">
        <v>63</v>
      </c>
      <c r="C11" s="66" t="s">
        <v>74</v>
      </c>
      <c r="D11" s="69" t="s">
        <v>9</v>
      </c>
      <c r="E11" s="16"/>
      <c r="F11" s="17"/>
      <c r="G11" s="16" t="str">
        <f t="shared" si="0"/>
        <v/>
      </c>
      <c r="H11" s="17" t="str">
        <f t="shared" si="1"/>
        <v/>
      </c>
      <c r="I11" s="70"/>
      <c r="J11" s="14" t="str">
        <f>申込表①!$A$6</f>
        <v>（選択）</v>
      </c>
      <c r="K11" s="70"/>
      <c r="L11" s="56" t="s">
        <v>7</v>
      </c>
      <c r="M11" s="72"/>
      <c r="N11" s="57" t="s">
        <v>8</v>
      </c>
      <c r="O11" s="18">
        <f>申込表①!$G$6</f>
        <v>0</v>
      </c>
      <c r="P11" s="18">
        <f>申込表①!$I$6</f>
        <v>0</v>
      </c>
      <c r="Q11" s="58">
        <v>24</v>
      </c>
      <c r="R11" s="59" t="s">
        <v>67</v>
      </c>
      <c r="S11" s="76"/>
      <c r="T11" s="74" t="s">
        <v>74</v>
      </c>
      <c r="U11" s="75" t="s">
        <v>74</v>
      </c>
      <c r="V11" s="42">
        <v>66</v>
      </c>
    </row>
    <row r="12" spans="1:23" ht="28.25" customHeight="1" x14ac:dyDescent="0.2">
      <c r="A12" s="46">
        <v>6</v>
      </c>
      <c r="B12" s="79" t="s">
        <v>63</v>
      </c>
      <c r="C12" s="66" t="s">
        <v>74</v>
      </c>
      <c r="D12" s="69" t="s">
        <v>9</v>
      </c>
      <c r="E12" s="16"/>
      <c r="F12" s="17"/>
      <c r="G12" s="16" t="str">
        <f t="shared" si="0"/>
        <v/>
      </c>
      <c r="H12" s="17" t="str">
        <f t="shared" si="1"/>
        <v/>
      </c>
      <c r="I12" s="70"/>
      <c r="J12" s="14" t="str">
        <f>申込表①!$A$6</f>
        <v>（選択）</v>
      </c>
      <c r="K12" s="70"/>
      <c r="L12" s="56" t="s">
        <v>7</v>
      </c>
      <c r="M12" s="72"/>
      <c r="N12" s="57" t="s">
        <v>8</v>
      </c>
      <c r="O12" s="18">
        <f>申込表①!$G$6</f>
        <v>0</v>
      </c>
      <c r="P12" s="18">
        <f>申込表①!$I$6</f>
        <v>0</v>
      </c>
      <c r="Q12" s="58">
        <v>24</v>
      </c>
      <c r="R12" s="59" t="s">
        <v>67</v>
      </c>
      <c r="S12" s="76"/>
      <c r="T12" s="74" t="s">
        <v>74</v>
      </c>
      <c r="U12" s="75" t="s">
        <v>74</v>
      </c>
      <c r="V12" s="42" t="s">
        <v>115</v>
      </c>
    </row>
    <row r="13" spans="1:23" ht="28.25" customHeight="1" x14ac:dyDescent="0.2">
      <c r="A13" s="46">
        <v>7</v>
      </c>
      <c r="B13" s="79" t="s">
        <v>63</v>
      </c>
      <c r="C13" s="66" t="s">
        <v>74</v>
      </c>
      <c r="D13" s="69" t="s">
        <v>9</v>
      </c>
      <c r="E13" s="16"/>
      <c r="F13" s="17"/>
      <c r="G13" s="16" t="str">
        <f t="shared" si="0"/>
        <v/>
      </c>
      <c r="H13" s="17" t="str">
        <f t="shared" si="1"/>
        <v/>
      </c>
      <c r="I13" s="70"/>
      <c r="J13" s="14" t="str">
        <f>申込表①!$A$6</f>
        <v>（選択）</v>
      </c>
      <c r="K13" s="70"/>
      <c r="L13" s="56" t="s">
        <v>7</v>
      </c>
      <c r="M13" s="72"/>
      <c r="N13" s="57" t="s">
        <v>8</v>
      </c>
      <c r="O13" s="18">
        <f>申込表①!$G$6</f>
        <v>0</v>
      </c>
      <c r="P13" s="18">
        <f>申込表①!$I$6</f>
        <v>0</v>
      </c>
      <c r="Q13" s="58">
        <v>24</v>
      </c>
      <c r="R13" s="59" t="s">
        <v>67</v>
      </c>
      <c r="S13" s="76"/>
      <c r="T13" s="74" t="s">
        <v>74</v>
      </c>
      <c r="U13" s="75" t="s">
        <v>74</v>
      </c>
    </row>
    <row r="14" spans="1:23" ht="28.25" customHeight="1" x14ac:dyDescent="0.2">
      <c r="A14" s="46">
        <v>8</v>
      </c>
      <c r="B14" s="79" t="s">
        <v>63</v>
      </c>
      <c r="C14" s="66" t="s">
        <v>74</v>
      </c>
      <c r="D14" s="69" t="s">
        <v>9</v>
      </c>
      <c r="E14" s="16"/>
      <c r="F14" s="17"/>
      <c r="G14" s="16" t="str">
        <f t="shared" si="0"/>
        <v/>
      </c>
      <c r="H14" s="17" t="str">
        <f t="shared" si="1"/>
        <v/>
      </c>
      <c r="I14" s="70"/>
      <c r="J14" s="14" t="str">
        <f>申込表①!$A$6</f>
        <v>（選択）</v>
      </c>
      <c r="K14" s="70"/>
      <c r="L14" s="56" t="s">
        <v>7</v>
      </c>
      <c r="M14" s="72"/>
      <c r="N14" s="57" t="s">
        <v>8</v>
      </c>
      <c r="O14" s="18">
        <f>申込表①!$G$6</f>
        <v>0</v>
      </c>
      <c r="P14" s="18">
        <f>申込表①!$I$6</f>
        <v>0</v>
      </c>
      <c r="Q14" s="58">
        <v>24</v>
      </c>
      <c r="R14" s="59" t="s">
        <v>67</v>
      </c>
      <c r="S14" s="76"/>
      <c r="T14" s="74" t="s">
        <v>74</v>
      </c>
      <c r="U14" s="75" t="s">
        <v>74</v>
      </c>
    </row>
    <row r="15" spans="1:23" ht="28.25" customHeight="1" x14ac:dyDescent="0.2">
      <c r="A15" s="46">
        <v>9</v>
      </c>
      <c r="B15" s="79" t="s">
        <v>63</v>
      </c>
      <c r="C15" s="66" t="s">
        <v>74</v>
      </c>
      <c r="D15" s="69" t="s">
        <v>9</v>
      </c>
      <c r="E15" s="16"/>
      <c r="F15" s="17"/>
      <c r="G15" s="16" t="str">
        <f t="shared" si="0"/>
        <v/>
      </c>
      <c r="H15" s="17" t="str">
        <f t="shared" si="1"/>
        <v/>
      </c>
      <c r="I15" s="70"/>
      <c r="J15" s="14" t="str">
        <f>申込表①!$A$6</f>
        <v>（選択）</v>
      </c>
      <c r="K15" s="70"/>
      <c r="L15" s="56" t="s">
        <v>7</v>
      </c>
      <c r="M15" s="72"/>
      <c r="N15" s="57" t="s">
        <v>8</v>
      </c>
      <c r="O15" s="18">
        <f>申込表①!$G$6</f>
        <v>0</v>
      </c>
      <c r="P15" s="18">
        <f>申込表①!$I$6</f>
        <v>0</v>
      </c>
      <c r="Q15" s="58">
        <v>24</v>
      </c>
      <c r="R15" s="59" t="s">
        <v>67</v>
      </c>
      <c r="S15" s="76"/>
      <c r="T15" s="74" t="s">
        <v>74</v>
      </c>
      <c r="U15" s="75" t="s">
        <v>74</v>
      </c>
    </row>
    <row r="16" spans="1:23" ht="28.25" customHeight="1" x14ac:dyDescent="0.2">
      <c r="A16" s="46">
        <v>10</v>
      </c>
      <c r="B16" s="79" t="s">
        <v>63</v>
      </c>
      <c r="C16" s="66" t="s">
        <v>74</v>
      </c>
      <c r="D16" s="69" t="s">
        <v>9</v>
      </c>
      <c r="E16" s="16"/>
      <c r="F16" s="17"/>
      <c r="G16" s="16" t="str">
        <f t="shared" si="0"/>
        <v/>
      </c>
      <c r="H16" s="17" t="str">
        <f t="shared" si="1"/>
        <v/>
      </c>
      <c r="I16" s="70"/>
      <c r="J16" s="14" t="str">
        <f>申込表①!$A$6</f>
        <v>（選択）</v>
      </c>
      <c r="K16" s="70"/>
      <c r="L16" s="56" t="s">
        <v>7</v>
      </c>
      <c r="M16" s="72"/>
      <c r="N16" s="57" t="s">
        <v>8</v>
      </c>
      <c r="O16" s="18">
        <f>申込表①!$G$6</f>
        <v>0</v>
      </c>
      <c r="P16" s="18">
        <f>申込表①!$I$6</f>
        <v>0</v>
      </c>
      <c r="Q16" s="58">
        <v>24</v>
      </c>
      <c r="R16" s="59" t="s">
        <v>67</v>
      </c>
      <c r="S16" s="76"/>
      <c r="T16" s="74" t="s">
        <v>74</v>
      </c>
      <c r="U16" s="75" t="s">
        <v>74</v>
      </c>
    </row>
    <row r="17" spans="1:22" ht="28.25" customHeight="1" x14ac:dyDescent="0.2">
      <c r="A17" s="46">
        <v>11</v>
      </c>
      <c r="B17" s="79" t="s">
        <v>63</v>
      </c>
      <c r="C17" s="66" t="s">
        <v>74</v>
      </c>
      <c r="D17" s="69" t="s">
        <v>9</v>
      </c>
      <c r="E17" s="16"/>
      <c r="F17" s="17"/>
      <c r="G17" s="16" t="str">
        <f t="shared" si="0"/>
        <v/>
      </c>
      <c r="H17" s="17" t="str">
        <f t="shared" si="1"/>
        <v/>
      </c>
      <c r="I17" s="70"/>
      <c r="J17" s="14" t="str">
        <f>申込表①!$A$6</f>
        <v>（選択）</v>
      </c>
      <c r="K17" s="70"/>
      <c r="L17" s="56" t="s">
        <v>7</v>
      </c>
      <c r="M17" s="72"/>
      <c r="N17" s="57" t="s">
        <v>8</v>
      </c>
      <c r="O17" s="18">
        <f>申込表①!$G$6</f>
        <v>0</v>
      </c>
      <c r="P17" s="18">
        <f>申込表①!$I$6</f>
        <v>0</v>
      </c>
      <c r="Q17" s="58">
        <v>24</v>
      </c>
      <c r="R17" s="59" t="s">
        <v>67</v>
      </c>
      <c r="S17" s="76"/>
      <c r="T17" s="74" t="s">
        <v>74</v>
      </c>
      <c r="U17" s="75" t="s">
        <v>74</v>
      </c>
    </row>
    <row r="18" spans="1:22" ht="28.25" customHeight="1" x14ac:dyDescent="0.2">
      <c r="A18" s="46">
        <v>12</v>
      </c>
      <c r="B18" s="79" t="s">
        <v>63</v>
      </c>
      <c r="C18" s="66" t="s">
        <v>74</v>
      </c>
      <c r="D18" s="69" t="s">
        <v>9</v>
      </c>
      <c r="E18" s="16"/>
      <c r="F18" s="17"/>
      <c r="G18" s="16" t="str">
        <f t="shared" si="0"/>
        <v/>
      </c>
      <c r="H18" s="17" t="str">
        <f t="shared" si="1"/>
        <v/>
      </c>
      <c r="I18" s="70"/>
      <c r="J18" s="14" t="str">
        <f>申込表①!$A$6</f>
        <v>（選択）</v>
      </c>
      <c r="K18" s="70"/>
      <c r="L18" s="56" t="s">
        <v>7</v>
      </c>
      <c r="M18" s="72"/>
      <c r="N18" s="57" t="s">
        <v>8</v>
      </c>
      <c r="O18" s="18">
        <f>申込表①!$G$6</f>
        <v>0</v>
      </c>
      <c r="P18" s="18">
        <f>申込表①!$I$6</f>
        <v>0</v>
      </c>
      <c r="Q18" s="58">
        <v>24</v>
      </c>
      <c r="R18" s="59" t="s">
        <v>67</v>
      </c>
      <c r="S18" s="76"/>
      <c r="T18" s="74" t="s">
        <v>74</v>
      </c>
      <c r="U18" s="75" t="s">
        <v>74</v>
      </c>
    </row>
    <row r="19" spans="1:22" ht="28.25" customHeight="1" x14ac:dyDescent="0.2">
      <c r="A19" s="46">
        <v>13</v>
      </c>
      <c r="B19" s="79" t="s">
        <v>63</v>
      </c>
      <c r="C19" s="66" t="s">
        <v>74</v>
      </c>
      <c r="D19" s="69" t="s">
        <v>9</v>
      </c>
      <c r="E19" s="16"/>
      <c r="F19" s="17"/>
      <c r="G19" s="16" t="str">
        <f t="shared" si="0"/>
        <v/>
      </c>
      <c r="H19" s="17" t="str">
        <f t="shared" si="1"/>
        <v/>
      </c>
      <c r="I19" s="70"/>
      <c r="J19" s="14" t="str">
        <f>申込表①!$A$6</f>
        <v>（選択）</v>
      </c>
      <c r="K19" s="70"/>
      <c r="L19" s="56" t="s">
        <v>7</v>
      </c>
      <c r="M19" s="72"/>
      <c r="N19" s="57" t="s">
        <v>8</v>
      </c>
      <c r="O19" s="18">
        <f>申込表①!$G$6</f>
        <v>0</v>
      </c>
      <c r="P19" s="18">
        <f>申込表①!$I$6</f>
        <v>0</v>
      </c>
      <c r="Q19" s="58">
        <v>24</v>
      </c>
      <c r="R19" s="59" t="s">
        <v>67</v>
      </c>
      <c r="S19" s="76"/>
      <c r="T19" s="74" t="s">
        <v>74</v>
      </c>
      <c r="U19" s="75" t="s">
        <v>74</v>
      </c>
    </row>
    <row r="20" spans="1:22" ht="28.25" customHeight="1" x14ac:dyDescent="0.2">
      <c r="A20" s="46">
        <v>14</v>
      </c>
      <c r="B20" s="79" t="s">
        <v>63</v>
      </c>
      <c r="C20" s="66" t="s">
        <v>74</v>
      </c>
      <c r="D20" s="69" t="s">
        <v>9</v>
      </c>
      <c r="E20" s="16"/>
      <c r="F20" s="17"/>
      <c r="G20" s="16" t="str">
        <f t="shared" si="0"/>
        <v/>
      </c>
      <c r="H20" s="17" t="str">
        <f t="shared" si="1"/>
        <v/>
      </c>
      <c r="I20" s="70"/>
      <c r="J20" s="14" t="str">
        <f>申込表①!$A$6</f>
        <v>（選択）</v>
      </c>
      <c r="K20" s="70"/>
      <c r="L20" s="56" t="s">
        <v>7</v>
      </c>
      <c r="M20" s="72"/>
      <c r="N20" s="57" t="s">
        <v>8</v>
      </c>
      <c r="O20" s="18">
        <f>申込表①!$G$6</f>
        <v>0</v>
      </c>
      <c r="P20" s="18">
        <f>申込表①!$I$6</f>
        <v>0</v>
      </c>
      <c r="Q20" s="58">
        <v>24</v>
      </c>
      <c r="R20" s="59" t="s">
        <v>67</v>
      </c>
      <c r="S20" s="76"/>
      <c r="T20" s="74" t="s">
        <v>74</v>
      </c>
      <c r="U20" s="75" t="s">
        <v>74</v>
      </c>
    </row>
    <row r="21" spans="1:22" ht="28.25" customHeight="1" x14ac:dyDescent="0.2">
      <c r="A21" s="46">
        <v>15</v>
      </c>
      <c r="B21" s="79" t="s">
        <v>63</v>
      </c>
      <c r="C21" s="66" t="s">
        <v>74</v>
      </c>
      <c r="D21" s="69" t="s">
        <v>9</v>
      </c>
      <c r="E21" s="16"/>
      <c r="F21" s="17"/>
      <c r="G21" s="16" t="str">
        <f t="shared" si="0"/>
        <v/>
      </c>
      <c r="H21" s="17" t="str">
        <f t="shared" si="1"/>
        <v/>
      </c>
      <c r="I21" s="70"/>
      <c r="J21" s="14" t="str">
        <f>申込表①!$A$6</f>
        <v>（選択）</v>
      </c>
      <c r="K21" s="70"/>
      <c r="L21" s="56" t="s">
        <v>7</v>
      </c>
      <c r="M21" s="72"/>
      <c r="N21" s="57" t="s">
        <v>8</v>
      </c>
      <c r="O21" s="18">
        <f>申込表①!$G$6</f>
        <v>0</v>
      </c>
      <c r="P21" s="18">
        <f>申込表①!$I$6</f>
        <v>0</v>
      </c>
      <c r="Q21" s="58">
        <v>24</v>
      </c>
      <c r="R21" s="59" t="s">
        <v>67</v>
      </c>
      <c r="S21" s="76"/>
      <c r="T21" s="74" t="s">
        <v>74</v>
      </c>
      <c r="U21" s="75" t="s">
        <v>74</v>
      </c>
    </row>
    <row r="22" spans="1:22" s="60" customFormat="1" ht="47.4" customHeight="1" x14ac:dyDescent="0.2">
      <c r="A22" s="107"/>
      <c r="B22" s="107"/>
      <c r="C22" s="107"/>
      <c r="D22" s="107"/>
      <c r="E22" s="108"/>
      <c r="F22" s="108"/>
      <c r="G22" s="108"/>
      <c r="H22" s="108"/>
      <c r="I22" s="108"/>
      <c r="J22" s="105"/>
      <c r="K22" s="108"/>
      <c r="L22" s="107"/>
      <c r="M22" s="108"/>
      <c r="N22" s="108"/>
      <c r="O22" s="108"/>
      <c r="P22" s="108"/>
      <c r="Q22" s="107"/>
      <c r="R22" s="105"/>
      <c r="S22" s="107"/>
      <c r="T22" s="109"/>
      <c r="U22" s="109"/>
      <c r="V22" s="42"/>
    </row>
    <row r="23" spans="1:22" s="60" customFormat="1" ht="20.25" customHeight="1" x14ac:dyDescent="0.2">
      <c r="J23" s="45"/>
      <c r="K23" s="62"/>
      <c r="L23" s="62"/>
      <c r="M23" s="62"/>
      <c r="N23" s="62"/>
      <c r="O23" s="62"/>
      <c r="P23" s="62"/>
      <c r="R23" s="45"/>
      <c r="T23" s="61"/>
      <c r="U23" s="61"/>
      <c r="V23" s="42"/>
    </row>
    <row r="24" spans="1:22" s="60" customFormat="1" ht="20.25" customHeight="1" x14ac:dyDescent="0.2">
      <c r="J24" s="45"/>
      <c r="K24" s="62"/>
      <c r="L24" s="62"/>
      <c r="M24" s="62"/>
      <c r="N24" s="62"/>
      <c r="O24" s="62"/>
      <c r="P24" s="62"/>
      <c r="R24" s="45"/>
      <c r="T24" s="61"/>
      <c r="U24" s="61"/>
      <c r="V24" s="42"/>
    </row>
    <row r="25" spans="1:22" ht="22.5" customHeight="1" x14ac:dyDescent="0.2">
      <c r="C25" s="63"/>
      <c r="D25" s="63"/>
      <c r="E25" s="49"/>
      <c r="F25" s="49"/>
      <c r="G25" s="49"/>
      <c r="H25" s="49"/>
      <c r="I25" s="49"/>
      <c r="K25" s="64"/>
      <c r="L25" s="62"/>
      <c r="M25" s="64"/>
      <c r="N25" s="64"/>
      <c r="O25" s="64"/>
      <c r="P25" s="64"/>
    </row>
    <row r="26" spans="1:22" ht="39.75" customHeight="1" x14ac:dyDescent="0.2"/>
    <row r="27" spans="1:22" ht="39.75" customHeight="1" x14ac:dyDescent="0.2"/>
    <row r="28" spans="1:22" ht="39.75" customHeight="1" x14ac:dyDescent="0.2"/>
    <row r="29" spans="1:22" ht="39.75" customHeight="1" x14ac:dyDescent="0.2"/>
    <row r="30" spans="1:22" ht="39.75" customHeight="1" x14ac:dyDescent="0.2"/>
    <row r="31" spans="1:22" ht="39.75" customHeight="1" x14ac:dyDescent="0.2"/>
    <row r="32" spans="1:22" ht="39.75" customHeight="1" x14ac:dyDescent="0.2"/>
    <row r="33" ht="39.75" customHeight="1" x14ac:dyDescent="0.2"/>
    <row r="34" ht="39.75" customHeight="1" x14ac:dyDescent="0.2"/>
    <row r="35" ht="39.75" customHeight="1" x14ac:dyDescent="0.2"/>
    <row r="36" ht="39.75" customHeight="1" x14ac:dyDescent="0.2"/>
    <row r="37" ht="39.75" customHeight="1" x14ac:dyDescent="0.2"/>
    <row r="38" ht="39.75" customHeight="1" x14ac:dyDescent="0.2"/>
    <row r="39" ht="39.75" customHeight="1" x14ac:dyDescent="0.2"/>
    <row r="40" ht="39.75" customHeight="1" x14ac:dyDescent="0.2"/>
    <row r="41" ht="39.75" customHeight="1" x14ac:dyDescent="0.2"/>
    <row r="42" ht="39.75" customHeight="1" x14ac:dyDescent="0.2"/>
    <row r="43" ht="39.75" customHeight="1" x14ac:dyDescent="0.2"/>
    <row r="44" ht="39.75" customHeight="1" x14ac:dyDescent="0.2"/>
    <row r="45" ht="39.75" customHeight="1" x14ac:dyDescent="0.2"/>
    <row r="46" ht="39.75" customHeight="1" x14ac:dyDescent="0.2"/>
    <row r="47" ht="39.75" customHeight="1" x14ac:dyDescent="0.2"/>
    <row r="48" ht="39.75" customHeight="1" x14ac:dyDescent="0.2"/>
  </sheetData>
  <sheetProtection password="CC35" sheet="1"/>
  <mergeCells count="14">
    <mergeCell ref="E4:F4"/>
    <mergeCell ref="G4:H4"/>
    <mergeCell ref="T4:U4"/>
    <mergeCell ref="T5:U5"/>
    <mergeCell ref="A1:U1"/>
    <mergeCell ref="Q4:S5"/>
    <mergeCell ref="I4:I5"/>
    <mergeCell ref="J4:J5"/>
    <mergeCell ref="K4:N5"/>
    <mergeCell ref="O4:O5"/>
    <mergeCell ref="P4:P5"/>
    <mergeCell ref="A4:A5"/>
    <mergeCell ref="B4:B5"/>
    <mergeCell ref="C4:D5"/>
  </mergeCells>
  <phoneticPr fontId="1" type="Hiragana"/>
  <conditionalFormatting sqref="J7:J21">
    <cfRule type="cellIs" dxfId="9" priority="3" stopIfTrue="1" operator="equal">
      <formula>"（選択）"</formula>
    </cfRule>
  </conditionalFormatting>
  <conditionalFormatting sqref="O7:O21">
    <cfRule type="cellIs" dxfId="8" priority="2" stopIfTrue="1" operator="equal">
      <formula>0</formula>
    </cfRule>
  </conditionalFormatting>
  <conditionalFormatting sqref="P7:P21">
    <cfRule type="cellIs" dxfId="7" priority="1" stopIfTrue="1" operator="equal">
      <formula>0</formula>
    </cfRule>
  </conditionalFormatting>
  <dataValidations count="7">
    <dataValidation type="list" allowBlank="1" showInputMessage="1" showErrorMessage="1" sqref="C22:C31 Q22:Q31" xr:uid="{AB3CCFB7-B361-4EF7-93B2-7177FF8FE274}">
      <formula1>$T$12:$T$22</formula1>
    </dataValidation>
    <dataValidation type="list" allowBlank="1" showInputMessage="1" showErrorMessage="1" sqref="S22:S31" xr:uid="{41816FC6-B205-4EAC-977A-836BF936A41C}">
      <formula1>#REF!</formula1>
    </dataValidation>
    <dataValidation type="list" allowBlank="1" showInputMessage="1" showErrorMessage="1" sqref="C8:C21" xr:uid="{51167238-E33F-4EA6-85BD-1CF0F222F3B2}">
      <formula1>$V$1:$V$12</formula1>
    </dataValidation>
    <dataValidation type="list" allowBlank="1" showInputMessage="1" showErrorMessage="1" sqref="T7:T21" xr:uid="{597EE24B-B504-42AA-B885-F3D8D03B7A15}">
      <formula1>$W$1:$W$4</formula1>
    </dataValidation>
    <dataValidation type="list" allowBlank="1" showInputMessage="1" showErrorMessage="1" sqref="U7:U21" xr:uid="{D17A1CFF-0912-4D89-8A9C-7D8850F9550E}">
      <formula1>$W$5:$W$8</formula1>
    </dataValidation>
    <dataValidation imeMode="halfAlpha" allowBlank="1" showInputMessage="1" showErrorMessage="1" sqref="I7:I21 S7:S21" xr:uid="{B69336F5-D08B-420A-A402-2C562232C445}"/>
    <dataValidation type="list" allowBlank="1" showInputMessage="1" showErrorMessage="1" sqref="C7" xr:uid="{5FFF203C-E6A9-4947-B138-4447B6CB86CB}">
      <formula1>$V$1:$V$12</formula1>
    </dataValidation>
  </dataValidations>
  <printOptions horizontalCentered="1"/>
  <pageMargins left="0.19685039370078741" right="0.31496062992125984" top="0.39370078740157483" bottom="0.39370078740157483" header="0.51181102362204722" footer="0.51181102362204722"/>
  <pageSetup paperSize="9" scale="75" orientation="landscape" horizontalDpi="4294967293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57AB-1CEC-4125-9810-FB88D7896DDB}">
  <sheetPr codeName="Sheet1">
    <tabColor rgb="FFFFFF00"/>
    <pageSetUpPr fitToPage="1"/>
  </sheetPr>
  <dimension ref="A1:T27"/>
  <sheetViews>
    <sheetView showGridLines="0" zoomScale="90" zoomScaleNormal="90" zoomScaleSheetLayoutView="90" workbookViewId="0">
      <selection activeCell="M16" sqref="M16"/>
    </sheetView>
  </sheetViews>
  <sheetFormatPr defaultColWidth="10.36328125" defaultRowHeight="36" customHeight="1" x14ac:dyDescent="0.2"/>
  <cols>
    <col min="1" max="2" width="12.81640625" style="9" customWidth="1"/>
    <col min="3" max="4" width="12.81640625" style="8" customWidth="1"/>
    <col min="5" max="9" width="12.81640625" style="10" customWidth="1"/>
    <col min="10" max="10" width="13.54296875" style="10" customWidth="1"/>
    <col min="11" max="11" width="3.6328125" style="9" bestFit="1" customWidth="1"/>
    <col min="12" max="12" width="10.36328125" style="8" customWidth="1"/>
    <col min="13" max="16384" width="10.36328125" style="9"/>
  </cols>
  <sheetData>
    <row r="1" spans="1:20" ht="45" customHeight="1" x14ac:dyDescent="0.2">
      <c r="A1" s="204" t="s">
        <v>174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81"/>
      <c r="M1" s="81"/>
      <c r="N1" s="81"/>
      <c r="O1" s="81"/>
      <c r="P1" s="81"/>
      <c r="Q1" s="81"/>
      <c r="R1" s="81"/>
    </row>
    <row r="2" spans="1:20" ht="26" x14ac:dyDescent="0.2">
      <c r="A2" s="219" t="s">
        <v>121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0"/>
      <c r="M2" s="20"/>
      <c r="N2" s="20"/>
      <c r="O2" s="148"/>
      <c r="P2" s="25"/>
      <c r="Q2" s="25"/>
      <c r="R2" s="25"/>
      <c r="S2" s="25"/>
      <c r="T2" s="25"/>
    </row>
    <row r="3" spans="1:20" ht="36" customHeight="1" x14ac:dyDescent="0.2">
      <c r="A3" s="149"/>
      <c r="B3" s="150" t="s">
        <v>120</v>
      </c>
      <c r="C3" s="222">
        <f>申込表①!$G$6</f>
        <v>0</v>
      </c>
      <c r="D3" s="222"/>
      <c r="E3" s="222"/>
      <c r="F3" s="222"/>
      <c r="G3" s="151"/>
      <c r="H3" s="150"/>
      <c r="I3" s="150"/>
      <c r="J3" s="149"/>
      <c r="K3" s="149"/>
      <c r="L3" s="20"/>
      <c r="M3" s="20"/>
      <c r="N3" s="20"/>
      <c r="O3" s="148"/>
      <c r="P3" s="25"/>
      <c r="Q3" s="25"/>
      <c r="R3" s="25"/>
      <c r="S3" s="25"/>
      <c r="T3" s="25"/>
    </row>
    <row r="4" spans="1:20" s="25" customFormat="1" ht="17.5" x14ac:dyDescent="0.2">
      <c r="A4" s="152"/>
      <c r="B4" s="207" t="s">
        <v>147</v>
      </c>
      <c r="C4" s="208"/>
      <c r="D4" s="208"/>
      <c r="E4" s="208"/>
      <c r="F4" s="215" t="s">
        <v>73</v>
      </c>
      <c r="G4" s="216"/>
      <c r="H4" s="223" t="s">
        <v>152</v>
      </c>
      <c r="I4" s="223"/>
      <c r="L4" s="8"/>
    </row>
    <row r="5" spans="1:20" ht="17.399999999999999" customHeight="1" x14ac:dyDescent="0.2">
      <c r="B5" s="213" t="s">
        <v>70</v>
      </c>
      <c r="C5" s="214"/>
      <c r="D5" s="213" t="s">
        <v>71</v>
      </c>
      <c r="E5" s="214"/>
      <c r="F5" s="217"/>
      <c r="G5" s="218"/>
      <c r="H5" s="223"/>
      <c r="I5" s="223"/>
    </row>
    <row r="6" spans="1:20" ht="32.4" customHeight="1" x14ac:dyDescent="0.2">
      <c r="B6" s="111">
        <f>COUNTA(男子②!E7:E21)</f>
        <v>0</v>
      </c>
      <c r="C6" s="82" t="s">
        <v>72</v>
      </c>
      <c r="D6" s="111">
        <f>COUNTA(女子③!E7:E21)</f>
        <v>0</v>
      </c>
      <c r="E6" s="82" t="s">
        <v>72</v>
      </c>
      <c r="F6" s="147">
        <f>SUM(B6,D6)</f>
        <v>0</v>
      </c>
      <c r="G6" s="82" t="s">
        <v>72</v>
      </c>
      <c r="H6" s="205">
        <f>F6*6000</f>
        <v>0</v>
      </c>
      <c r="I6" s="205"/>
    </row>
    <row r="7" spans="1:20" ht="9" customHeight="1" x14ac:dyDescent="0.2">
      <c r="B7" s="8"/>
      <c r="C7" s="153"/>
      <c r="E7" s="153"/>
      <c r="F7" s="9"/>
      <c r="G7" s="11"/>
      <c r="H7" s="154"/>
      <c r="I7" s="154"/>
    </row>
    <row r="8" spans="1:20" ht="16.25" customHeight="1" x14ac:dyDescent="0.2">
      <c r="B8" s="220" t="s">
        <v>123</v>
      </c>
      <c r="C8" s="220"/>
      <c r="D8" s="220"/>
      <c r="E8" s="221"/>
      <c r="F8" s="221"/>
      <c r="G8" s="11"/>
      <c r="H8" s="209" t="s">
        <v>122</v>
      </c>
      <c r="I8" s="210"/>
    </row>
    <row r="9" spans="1:20" ht="32.4" customHeight="1" x14ac:dyDescent="0.2">
      <c r="B9" s="144" t="s">
        <v>69</v>
      </c>
      <c r="C9" s="111">
        <f>COUNTA(申込表①!$C$17:$C$21)</f>
        <v>0</v>
      </c>
      <c r="D9" s="82" t="s">
        <v>72</v>
      </c>
      <c r="E9" s="155"/>
      <c r="F9" s="11"/>
      <c r="G9" s="142"/>
      <c r="H9" s="211"/>
      <c r="I9" s="212"/>
    </row>
    <row r="10" spans="1:20" ht="32.4" customHeight="1" x14ac:dyDescent="0.2">
      <c r="B10" s="155"/>
      <c r="C10" s="155"/>
      <c r="D10" s="11"/>
      <c r="E10" s="11"/>
      <c r="F10" s="11"/>
      <c r="G10" s="154"/>
      <c r="H10" s="112">
        <f>SUM(F6,C9)</f>
        <v>0</v>
      </c>
      <c r="I10" s="113" t="s">
        <v>72</v>
      </c>
    </row>
    <row r="11" spans="1:20" ht="24.65" customHeight="1" x14ac:dyDescent="0.2">
      <c r="B11" s="8"/>
      <c r="C11" s="9"/>
      <c r="D11" s="9"/>
      <c r="E11" s="9"/>
      <c r="F11" s="9"/>
      <c r="G11" s="11"/>
      <c r="H11" s="154"/>
      <c r="I11" s="154"/>
    </row>
    <row r="12" spans="1:20" ht="19.25" customHeight="1" x14ac:dyDescent="0.2">
      <c r="B12" s="11" t="s">
        <v>97</v>
      </c>
      <c r="D12" s="9"/>
      <c r="E12" s="9"/>
      <c r="F12" s="9"/>
      <c r="G12" s="9"/>
      <c r="H12" s="9"/>
    </row>
    <row r="13" spans="1:20" ht="19.25" customHeight="1" x14ac:dyDescent="0.2">
      <c r="A13" s="143"/>
      <c r="B13" s="11" t="s">
        <v>127</v>
      </c>
      <c r="D13" s="9"/>
      <c r="E13" s="9"/>
      <c r="F13" s="9"/>
      <c r="G13" s="9"/>
      <c r="H13" s="9"/>
    </row>
    <row r="14" spans="1:20" ht="31.75" customHeight="1" x14ac:dyDescent="0.2">
      <c r="B14" s="11" t="s">
        <v>81</v>
      </c>
      <c r="C14" s="206" t="s">
        <v>126</v>
      </c>
      <c r="D14" s="206"/>
      <c r="E14" s="206"/>
      <c r="F14" s="11"/>
      <c r="G14" s="11"/>
      <c r="H14" s="11"/>
      <c r="I14" s="156"/>
      <c r="J14" s="156"/>
    </row>
    <row r="15" spans="1:20" ht="31.75" customHeight="1" x14ac:dyDescent="0.2">
      <c r="B15" s="11" t="s">
        <v>82</v>
      </c>
      <c r="C15" s="11"/>
      <c r="D15" s="155"/>
      <c r="E15" s="155"/>
      <c r="F15" s="156"/>
      <c r="G15" s="156"/>
      <c r="H15" s="156"/>
      <c r="I15" s="156"/>
      <c r="J15" s="156"/>
      <c r="K15" s="11"/>
    </row>
    <row r="16" spans="1:20" ht="36" customHeight="1" x14ac:dyDescent="0.2">
      <c r="B16" s="206" t="s">
        <v>75</v>
      </c>
      <c r="C16" s="206"/>
      <c r="D16" s="202" t="s">
        <v>76</v>
      </c>
      <c r="E16" s="202"/>
      <c r="F16" s="202"/>
      <c r="G16" s="157" t="s">
        <v>77</v>
      </c>
      <c r="H16" s="157">
        <v>7099021</v>
      </c>
      <c r="I16" s="11"/>
      <c r="J16" s="11"/>
      <c r="K16" s="156"/>
      <c r="L16" s="11"/>
    </row>
    <row r="17" spans="1:18" ht="36" customHeight="1" x14ac:dyDescent="0.2">
      <c r="B17" s="206" t="s">
        <v>78</v>
      </c>
      <c r="C17" s="206"/>
      <c r="D17" s="202" t="s">
        <v>79</v>
      </c>
      <c r="E17" s="202"/>
      <c r="F17" s="202"/>
      <c r="G17" s="202"/>
      <c r="H17" s="202"/>
      <c r="I17" s="202"/>
      <c r="J17" s="202"/>
      <c r="K17" s="11"/>
      <c r="L17" s="11"/>
    </row>
    <row r="18" spans="1:18" ht="36" customHeight="1" x14ac:dyDescent="0.2">
      <c r="B18" s="11"/>
      <c r="C18" s="11"/>
      <c r="D18" s="203" t="s">
        <v>80</v>
      </c>
      <c r="E18" s="203"/>
      <c r="F18" s="203"/>
      <c r="G18" s="203"/>
      <c r="H18" s="203"/>
      <c r="I18" s="203"/>
      <c r="J18" s="203"/>
      <c r="K18" s="114"/>
      <c r="L18" s="114"/>
    </row>
    <row r="19" spans="1:18" ht="45" customHeight="1" x14ac:dyDescent="0.2">
      <c r="B19" s="81"/>
      <c r="C19" s="81"/>
      <c r="D19" s="81"/>
      <c r="E19" s="81"/>
      <c r="F19" s="81"/>
      <c r="G19" s="201" t="s">
        <v>175</v>
      </c>
      <c r="H19" s="201"/>
      <c r="I19" s="201"/>
      <c r="J19" s="81"/>
      <c r="K19" s="81"/>
      <c r="L19" s="81"/>
      <c r="M19" s="81"/>
      <c r="N19" s="81"/>
      <c r="O19" s="81"/>
      <c r="P19" s="81"/>
      <c r="Q19" s="81"/>
      <c r="R19" s="81"/>
    </row>
    <row r="20" spans="1:18" s="139" customFormat="1" ht="36" customHeight="1" x14ac:dyDescent="0.2">
      <c r="A20" s="138" t="s">
        <v>148</v>
      </c>
      <c r="B20" s="139" t="s">
        <v>149</v>
      </c>
      <c r="C20" s="138"/>
      <c r="D20" s="138"/>
      <c r="E20" s="140"/>
      <c r="F20" s="140"/>
      <c r="G20" s="140"/>
      <c r="H20" s="140"/>
      <c r="I20" s="140"/>
      <c r="J20" s="140"/>
      <c r="L20" s="138"/>
    </row>
    <row r="21" spans="1:18" ht="36" customHeight="1" x14ac:dyDescent="0.2">
      <c r="A21" s="138" t="s">
        <v>148</v>
      </c>
      <c r="B21" s="139" t="s">
        <v>150</v>
      </c>
    </row>
    <row r="22" spans="1:18" ht="36" customHeight="1" x14ac:dyDescent="0.2">
      <c r="A22" s="138" t="s">
        <v>148</v>
      </c>
      <c r="B22" s="139" t="s">
        <v>151</v>
      </c>
    </row>
    <row r="23" spans="1:18" ht="36" customHeight="1" x14ac:dyDescent="0.2">
      <c r="A23" s="138" t="s">
        <v>148</v>
      </c>
      <c r="B23" s="139" t="s">
        <v>153</v>
      </c>
    </row>
    <row r="24" spans="1:18" ht="36" customHeight="1" x14ac:dyDescent="0.2">
      <c r="A24" s="138" t="s">
        <v>148</v>
      </c>
      <c r="B24" s="139" t="s">
        <v>176</v>
      </c>
    </row>
    <row r="25" spans="1:18" ht="36" customHeight="1" x14ac:dyDescent="0.2">
      <c r="A25" s="141" t="s">
        <v>154</v>
      </c>
      <c r="B25" s="142" t="s">
        <v>155</v>
      </c>
    </row>
    <row r="26" spans="1:18" ht="36" customHeight="1" x14ac:dyDescent="0.2">
      <c r="A26" s="143"/>
      <c r="B26" s="142" t="s">
        <v>156</v>
      </c>
    </row>
    <row r="27" spans="1:18" ht="36" customHeight="1" x14ac:dyDescent="0.2">
      <c r="A27" s="143"/>
      <c r="B27" s="142" t="s">
        <v>157</v>
      </c>
    </row>
  </sheetData>
  <sheetProtection password="CC35" sheet="1"/>
  <mergeCells count="19">
    <mergeCell ref="H8:I9"/>
    <mergeCell ref="B5:C5"/>
    <mergeCell ref="D5:E5"/>
    <mergeCell ref="F4:G5"/>
    <mergeCell ref="A2:K2"/>
    <mergeCell ref="B8:D8"/>
    <mergeCell ref="E8:F8"/>
    <mergeCell ref="C3:F3"/>
    <mergeCell ref="H4:I5"/>
    <mergeCell ref="G19:I19"/>
    <mergeCell ref="D17:J17"/>
    <mergeCell ref="D18:J18"/>
    <mergeCell ref="A1:K1"/>
    <mergeCell ref="H6:I6"/>
    <mergeCell ref="C14:E14"/>
    <mergeCell ref="B16:C16"/>
    <mergeCell ref="D16:F16"/>
    <mergeCell ref="B17:C17"/>
    <mergeCell ref="B4:E4"/>
  </mergeCells>
  <phoneticPr fontId="1"/>
  <conditionalFormatting sqref="D6:D7 A6:B8 B9 A9:A10 F6:F7 A11:B11 F11 H11:I11 I10 G10 H6:I7 H8">
    <cfRule type="cellIs" dxfId="6" priority="13" stopIfTrue="1" operator="equal">
      <formula>0</formula>
    </cfRule>
  </conditionalFormatting>
  <conditionalFormatting sqref="B6:B9 B11 F11 H11:I11 I10 G10 H6:I7 H8">
    <cfRule type="cellIs" dxfId="5" priority="12" stopIfTrue="1" operator="equal">
      <formula>0</formula>
    </cfRule>
  </conditionalFormatting>
  <conditionalFormatting sqref="D6:D7">
    <cfRule type="cellIs" dxfId="4" priority="11" stopIfTrue="1" operator="equal">
      <formula>0</formula>
    </cfRule>
  </conditionalFormatting>
  <conditionalFormatting sqref="F6:F7">
    <cfRule type="cellIs" dxfId="3" priority="10" stopIfTrue="1" operator="equal">
      <formula>0</formula>
    </cfRule>
  </conditionalFormatting>
  <conditionalFormatting sqref="H10">
    <cfRule type="cellIs" dxfId="2" priority="6" stopIfTrue="1" operator="equal">
      <formula>0</formula>
    </cfRule>
  </conditionalFormatting>
  <conditionalFormatting sqref="C3:F3">
    <cfRule type="cellIs" dxfId="1" priority="5" stopIfTrue="1" operator="equal">
      <formula>0</formula>
    </cfRule>
  </conditionalFormatting>
  <conditionalFormatting sqref="C9:C10 E10">
    <cfRule type="cellIs" dxfId="0" priority="1" stopIfTrue="1" operator="equal">
      <formula>0</formula>
    </cfRule>
  </conditionalFormatting>
  <printOptions horizontalCentered="1"/>
  <pageMargins left="0.39370078740157483" right="0.31496062992125984" top="0.39370078740157483" bottom="0.39370078740157483" header="0.51181102362204722" footer="0.51181102362204722"/>
  <pageSetup paperSize="9" orientation="landscape" horizontalDpi="4294967293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628650</xdr:colOff>
                    <xdr:row>19</xdr:row>
                    <xdr:rowOff>31750</xdr:rowOff>
                  </from>
                  <to>
                    <xdr:col>7</xdr:col>
                    <xdr:colOff>184150</xdr:colOff>
                    <xdr:row>19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628650</xdr:colOff>
                    <xdr:row>20</xdr:row>
                    <xdr:rowOff>6350</xdr:rowOff>
                  </from>
                  <to>
                    <xdr:col>7</xdr:col>
                    <xdr:colOff>184150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6</xdr:col>
                    <xdr:colOff>628650</xdr:colOff>
                    <xdr:row>20</xdr:row>
                    <xdr:rowOff>438150</xdr:rowOff>
                  </from>
                  <to>
                    <xdr:col>7</xdr:col>
                    <xdr:colOff>184150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6</xdr:col>
                    <xdr:colOff>628650</xdr:colOff>
                    <xdr:row>21</xdr:row>
                    <xdr:rowOff>419100</xdr:rowOff>
                  </from>
                  <to>
                    <xdr:col>7</xdr:col>
                    <xdr:colOff>184150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6</xdr:col>
                    <xdr:colOff>628650</xdr:colOff>
                    <xdr:row>23</xdr:row>
                    <xdr:rowOff>25400</xdr:rowOff>
                  </from>
                  <to>
                    <xdr:col>7</xdr:col>
                    <xdr:colOff>184150</xdr:colOff>
                    <xdr:row>23</xdr:row>
                    <xdr:rowOff>387350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4599-4895-41A2-8909-B3913BC5125D}">
  <dimension ref="A1:E48"/>
  <sheetViews>
    <sheetView workbookViewId="0">
      <selection activeCell="I12" sqref="I12"/>
    </sheetView>
  </sheetViews>
  <sheetFormatPr defaultRowHeight="13" x14ac:dyDescent="0.2"/>
  <cols>
    <col min="1" max="1" width="9.54296875" bestFit="1" customWidth="1"/>
    <col min="2" max="2" width="12.08984375" bestFit="1" customWidth="1"/>
  </cols>
  <sheetData>
    <row r="1" spans="1:5" x14ac:dyDescent="0.2">
      <c r="A1" t="s">
        <v>74</v>
      </c>
      <c r="B1" t="s">
        <v>88</v>
      </c>
      <c r="C1" t="s">
        <v>74</v>
      </c>
      <c r="D1" t="s">
        <v>74</v>
      </c>
      <c r="E1" t="s">
        <v>74</v>
      </c>
    </row>
    <row r="2" spans="1:5" x14ac:dyDescent="0.2">
      <c r="A2" t="s">
        <v>10</v>
      </c>
      <c r="B2">
        <v>1</v>
      </c>
      <c r="C2" t="s">
        <v>112</v>
      </c>
      <c r="D2" t="s">
        <v>114</v>
      </c>
      <c r="E2" t="s">
        <v>68</v>
      </c>
    </row>
    <row r="3" spans="1:5" x14ac:dyDescent="0.2">
      <c r="A3" t="s">
        <v>11</v>
      </c>
      <c r="B3">
        <v>2</v>
      </c>
      <c r="C3">
        <v>41</v>
      </c>
      <c r="D3">
        <v>36</v>
      </c>
      <c r="E3" t="s">
        <v>90</v>
      </c>
    </row>
    <row r="4" spans="1:5" x14ac:dyDescent="0.2">
      <c r="A4" t="s">
        <v>12</v>
      </c>
      <c r="B4">
        <v>3</v>
      </c>
      <c r="C4">
        <v>44</v>
      </c>
      <c r="D4">
        <v>39</v>
      </c>
      <c r="E4" t="s">
        <v>89</v>
      </c>
    </row>
    <row r="5" spans="1:5" x14ac:dyDescent="0.2">
      <c r="A5" t="s">
        <v>13</v>
      </c>
      <c r="B5">
        <v>4</v>
      </c>
      <c r="C5">
        <v>48</v>
      </c>
      <c r="D5">
        <v>42</v>
      </c>
    </row>
    <row r="6" spans="1:5" x14ac:dyDescent="0.2">
      <c r="A6" t="s">
        <v>14</v>
      </c>
      <c r="B6">
        <v>5</v>
      </c>
      <c r="C6">
        <v>52</v>
      </c>
      <c r="D6">
        <v>46</v>
      </c>
    </row>
    <row r="7" spans="1:5" x14ac:dyDescent="0.2">
      <c r="A7" t="s">
        <v>15</v>
      </c>
      <c r="B7">
        <v>6</v>
      </c>
      <c r="C7">
        <v>57</v>
      </c>
      <c r="D7">
        <v>50</v>
      </c>
    </row>
    <row r="8" spans="1:5" x14ac:dyDescent="0.2">
      <c r="A8" t="s">
        <v>16</v>
      </c>
      <c r="B8">
        <v>7</v>
      </c>
      <c r="C8">
        <v>62</v>
      </c>
      <c r="D8">
        <v>54</v>
      </c>
    </row>
    <row r="9" spans="1:5" x14ac:dyDescent="0.2">
      <c r="A9" t="s">
        <v>17</v>
      </c>
      <c r="B9">
        <v>8</v>
      </c>
      <c r="C9">
        <v>68</v>
      </c>
      <c r="D9">
        <v>58</v>
      </c>
    </row>
    <row r="10" spans="1:5" x14ac:dyDescent="0.2">
      <c r="A10" t="s">
        <v>18</v>
      </c>
      <c r="B10">
        <v>9</v>
      </c>
      <c r="C10">
        <v>75</v>
      </c>
      <c r="D10">
        <v>62</v>
      </c>
    </row>
    <row r="11" spans="1:5" x14ac:dyDescent="0.2">
      <c r="A11" t="s">
        <v>19</v>
      </c>
      <c r="B11">
        <v>10</v>
      </c>
      <c r="C11">
        <v>85</v>
      </c>
      <c r="D11">
        <v>66</v>
      </c>
    </row>
    <row r="12" spans="1:5" x14ac:dyDescent="0.2">
      <c r="A12" t="s">
        <v>20</v>
      </c>
      <c r="B12">
        <v>11</v>
      </c>
      <c r="C12" t="s">
        <v>113</v>
      </c>
      <c r="D12" t="s">
        <v>115</v>
      </c>
    </row>
    <row r="13" spans="1:5" x14ac:dyDescent="0.2">
      <c r="A13" t="s">
        <v>21</v>
      </c>
      <c r="B13">
        <v>12</v>
      </c>
    </row>
    <row r="14" spans="1:5" x14ac:dyDescent="0.2">
      <c r="A14" t="s">
        <v>22</v>
      </c>
      <c r="B14">
        <v>13</v>
      </c>
    </row>
    <row r="15" spans="1:5" x14ac:dyDescent="0.2">
      <c r="A15" t="s">
        <v>23</v>
      </c>
      <c r="B15">
        <v>14</v>
      </c>
    </row>
    <row r="16" spans="1:5" x14ac:dyDescent="0.2">
      <c r="A16" t="s">
        <v>24</v>
      </c>
      <c r="B16">
        <v>15</v>
      </c>
    </row>
    <row r="17" spans="1:2" x14ac:dyDescent="0.2">
      <c r="A17" t="s">
        <v>25</v>
      </c>
      <c r="B17">
        <v>16</v>
      </c>
    </row>
    <row r="18" spans="1:2" x14ac:dyDescent="0.2">
      <c r="A18" t="s">
        <v>26</v>
      </c>
      <c r="B18">
        <v>17</v>
      </c>
    </row>
    <row r="19" spans="1:2" x14ac:dyDescent="0.2">
      <c r="A19" t="s">
        <v>27</v>
      </c>
      <c r="B19">
        <v>18</v>
      </c>
    </row>
    <row r="20" spans="1:2" x14ac:dyDescent="0.2">
      <c r="A20" t="s">
        <v>28</v>
      </c>
      <c r="B20">
        <v>19</v>
      </c>
    </row>
    <row r="21" spans="1:2" x14ac:dyDescent="0.2">
      <c r="A21" t="s">
        <v>29</v>
      </c>
      <c r="B21">
        <v>20</v>
      </c>
    </row>
    <row r="22" spans="1:2" x14ac:dyDescent="0.2">
      <c r="A22" t="s">
        <v>56</v>
      </c>
      <c r="B22">
        <v>21</v>
      </c>
    </row>
    <row r="23" spans="1:2" x14ac:dyDescent="0.2">
      <c r="A23" t="s">
        <v>57</v>
      </c>
      <c r="B23">
        <v>22</v>
      </c>
    </row>
    <row r="24" spans="1:2" x14ac:dyDescent="0.2">
      <c r="A24" t="s">
        <v>30</v>
      </c>
      <c r="B24">
        <v>23</v>
      </c>
    </row>
    <row r="25" spans="1:2" x14ac:dyDescent="0.2">
      <c r="A25" t="s">
        <v>31</v>
      </c>
      <c r="B25">
        <v>24</v>
      </c>
    </row>
    <row r="26" spans="1:2" x14ac:dyDescent="0.2">
      <c r="A26" t="s">
        <v>32</v>
      </c>
      <c r="B26">
        <v>25</v>
      </c>
    </row>
    <row r="27" spans="1:2" x14ac:dyDescent="0.2">
      <c r="A27" t="s">
        <v>33</v>
      </c>
      <c r="B27">
        <v>26</v>
      </c>
    </row>
    <row r="28" spans="1:2" x14ac:dyDescent="0.2">
      <c r="A28" t="s">
        <v>34</v>
      </c>
      <c r="B28">
        <v>27</v>
      </c>
    </row>
    <row r="29" spans="1:2" x14ac:dyDescent="0.2">
      <c r="A29" t="s">
        <v>35</v>
      </c>
      <c r="B29">
        <v>28</v>
      </c>
    </row>
    <row r="30" spans="1:2" x14ac:dyDescent="0.2">
      <c r="A30" t="s">
        <v>36</v>
      </c>
      <c r="B30">
        <v>29</v>
      </c>
    </row>
    <row r="31" spans="1:2" x14ac:dyDescent="0.2">
      <c r="A31" t="s">
        <v>37</v>
      </c>
      <c r="B31">
        <v>30</v>
      </c>
    </row>
    <row r="32" spans="1:2" x14ac:dyDescent="0.2">
      <c r="A32" t="s">
        <v>38</v>
      </c>
      <c r="B32">
        <v>31</v>
      </c>
    </row>
    <row r="33" spans="1:2" x14ac:dyDescent="0.2">
      <c r="A33" t="s">
        <v>39</v>
      </c>
      <c r="B33">
        <v>32</v>
      </c>
    </row>
    <row r="34" spans="1:2" x14ac:dyDescent="0.2">
      <c r="A34" t="s">
        <v>40</v>
      </c>
      <c r="B34">
        <v>33</v>
      </c>
    </row>
    <row r="35" spans="1:2" x14ac:dyDescent="0.2">
      <c r="A35" t="s">
        <v>58</v>
      </c>
      <c r="B35">
        <v>34</v>
      </c>
    </row>
    <row r="36" spans="1:2" x14ac:dyDescent="0.2">
      <c r="A36" t="s">
        <v>41</v>
      </c>
      <c r="B36">
        <v>35</v>
      </c>
    </row>
    <row r="37" spans="1:2" x14ac:dyDescent="0.2">
      <c r="A37" t="s">
        <v>42</v>
      </c>
      <c r="B37">
        <v>36</v>
      </c>
    </row>
    <row r="38" spans="1:2" x14ac:dyDescent="0.2">
      <c r="A38" t="s">
        <v>43</v>
      </c>
      <c r="B38">
        <v>37</v>
      </c>
    </row>
    <row r="39" spans="1:2" x14ac:dyDescent="0.2">
      <c r="A39" t="s">
        <v>44</v>
      </c>
      <c r="B39">
        <v>38</v>
      </c>
    </row>
    <row r="40" spans="1:2" x14ac:dyDescent="0.2">
      <c r="A40" t="s">
        <v>45</v>
      </c>
      <c r="B40">
        <v>39</v>
      </c>
    </row>
    <row r="41" spans="1:2" x14ac:dyDescent="0.2">
      <c r="A41" t="s">
        <v>46</v>
      </c>
      <c r="B41">
        <v>40</v>
      </c>
    </row>
    <row r="42" spans="1:2" x14ac:dyDescent="0.2">
      <c r="A42" t="s">
        <v>47</v>
      </c>
      <c r="B42">
        <v>41</v>
      </c>
    </row>
    <row r="43" spans="1:2" x14ac:dyDescent="0.2">
      <c r="A43" t="s">
        <v>48</v>
      </c>
      <c r="B43">
        <v>42</v>
      </c>
    </row>
    <row r="44" spans="1:2" x14ac:dyDescent="0.2">
      <c r="A44" t="s">
        <v>49</v>
      </c>
      <c r="B44">
        <v>43</v>
      </c>
    </row>
    <row r="45" spans="1:2" x14ac:dyDescent="0.2">
      <c r="A45" t="s">
        <v>50</v>
      </c>
      <c r="B45">
        <v>44</v>
      </c>
    </row>
    <row r="46" spans="1:2" x14ac:dyDescent="0.2">
      <c r="A46" t="s">
        <v>51</v>
      </c>
      <c r="B46">
        <v>45</v>
      </c>
    </row>
    <row r="47" spans="1:2" x14ac:dyDescent="0.2">
      <c r="A47" t="s">
        <v>52</v>
      </c>
      <c r="B47">
        <v>46</v>
      </c>
    </row>
    <row r="48" spans="1:2" x14ac:dyDescent="0.2">
      <c r="A48" t="s">
        <v>53</v>
      </c>
      <c r="B48">
        <v>47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DCEE-9ECE-4728-9649-924C9358CC2D}">
  <dimension ref="A1:W39"/>
  <sheetViews>
    <sheetView zoomScale="90" zoomScaleNormal="90" workbookViewId="0">
      <selection activeCell="R7" sqref="R7"/>
    </sheetView>
  </sheetViews>
  <sheetFormatPr defaultColWidth="12.36328125" defaultRowHeight="16.5" x14ac:dyDescent="0.2"/>
  <cols>
    <col min="1" max="1" width="4.6328125" style="1" bestFit="1" customWidth="1"/>
    <col min="2" max="2" width="11.36328125" style="1" bestFit="1" customWidth="1"/>
    <col min="3" max="3" width="12.453125" style="1" bestFit="1" customWidth="1"/>
    <col min="4" max="4" width="9.36328125" style="1" bestFit="1" customWidth="1"/>
    <col min="5" max="6" width="5.54296875" style="1" bestFit="1" customWidth="1"/>
    <col min="7" max="7" width="9" style="1" bestFit="1" customWidth="1"/>
    <col min="8" max="8" width="8.90625" style="1" bestFit="1" customWidth="1"/>
    <col min="9" max="9" width="39.6328125" style="1" bestFit="1" customWidth="1"/>
    <col min="10" max="10" width="15.54296875" style="1" bestFit="1" customWidth="1"/>
    <col min="11" max="11" width="18.36328125" style="1" bestFit="1" customWidth="1"/>
    <col min="12" max="12" width="9.54296875" style="1" bestFit="1" customWidth="1"/>
    <col min="13" max="13" width="9.36328125" style="1" bestFit="1" customWidth="1"/>
    <col min="14" max="14" width="20.6328125" style="1" bestFit="1" customWidth="1"/>
    <col min="15" max="15" width="9.6328125" style="1" bestFit="1" customWidth="1"/>
    <col min="16" max="16" width="4.6328125" style="1" bestFit="1" customWidth="1"/>
    <col min="17" max="17" width="2.6328125" style="1" bestFit="1" customWidth="1"/>
    <col min="18" max="18" width="9" style="1" bestFit="1" customWidth="1"/>
    <col min="19" max="16384" width="12.36328125" style="1"/>
  </cols>
  <sheetData>
    <row r="1" spans="1:23" x14ac:dyDescent="0.2">
      <c r="B1" s="83" t="s">
        <v>98</v>
      </c>
      <c r="C1" s="83" t="s">
        <v>100</v>
      </c>
      <c r="D1" s="83" t="s">
        <v>99</v>
      </c>
      <c r="E1" s="83" t="s">
        <v>83</v>
      </c>
      <c r="F1" s="83" t="s">
        <v>5</v>
      </c>
      <c r="G1" s="83" t="s">
        <v>84</v>
      </c>
      <c r="H1" s="83" t="s">
        <v>101</v>
      </c>
      <c r="I1" s="83" t="s">
        <v>102</v>
      </c>
      <c r="J1" s="83" t="s">
        <v>103</v>
      </c>
      <c r="K1" s="83" t="s">
        <v>106</v>
      </c>
      <c r="L1" s="224" t="s">
        <v>109</v>
      </c>
      <c r="M1" s="224"/>
      <c r="N1" s="224"/>
      <c r="O1" s="83" t="s">
        <v>110</v>
      </c>
    </row>
    <row r="2" spans="1:23" x14ac:dyDescent="0.2">
      <c r="A2" s="1" t="s">
        <v>118</v>
      </c>
      <c r="B2" s="1" t="s">
        <v>117</v>
      </c>
      <c r="C2" s="1" t="e">
        <f>IF(D2="","",VLOOKUP(D2,リスト!$A$2:$B$48,2,0))</f>
        <v>#N/A</v>
      </c>
      <c r="D2" s="1" t="str">
        <f>申込表①!$A$6</f>
        <v>（選択）</v>
      </c>
      <c r="E2" s="1">
        <f>申込表①!C6</f>
        <v>0</v>
      </c>
      <c r="F2" s="1">
        <f>申込表①!D6</f>
        <v>0</v>
      </c>
      <c r="G2" s="1">
        <f>申込表①!E6</f>
        <v>0</v>
      </c>
      <c r="H2" s="1">
        <f>申込表①!F6</f>
        <v>0</v>
      </c>
      <c r="I2" s="1">
        <f>申込表①!G6</f>
        <v>0</v>
      </c>
      <c r="J2" s="1">
        <f>申込表①!I6</f>
        <v>0</v>
      </c>
      <c r="K2" s="1">
        <f>申込表①!J6</f>
        <v>0</v>
      </c>
      <c r="L2" s="1">
        <f>申込表①!M6</f>
        <v>0</v>
      </c>
      <c r="M2" s="84" t="str">
        <f>申込表①!N6</f>
        <v>@</v>
      </c>
      <c r="N2" s="1">
        <f>申込表①!O6</f>
        <v>0</v>
      </c>
      <c r="O2" s="85">
        <f>大会参加料④!$H$6</f>
        <v>0</v>
      </c>
      <c r="P2" s="224" t="s">
        <v>107</v>
      </c>
      <c r="Q2" s="224"/>
      <c r="R2" s="224"/>
      <c r="W2" s="85"/>
    </row>
    <row r="3" spans="1:23" x14ac:dyDescent="0.2">
      <c r="A3" s="1">
        <v>1</v>
      </c>
      <c r="B3" s="1" t="str">
        <f>申込表①!A17</f>
        <v>監督/コーチ</v>
      </c>
      <c r="C3" s="1" t="e">
        <f>IF(D3="","",VLOOKUP(D3,リスト!$A$2:$B$48,2,0))</f>
        <v>#N/A</v>
      </c>
      <c r="D3" s="1" t="str">
        <f>申込表①!B17</f>
        <v>（選択）</v>
      </c>
      <c r="E3" s="1">
        <f>申込表①!C17</f>
        <v>0</v>
      </c>
      <c r="F3" s="1">
        <f>申込表①!D17</f>
        <v>0</v>
      </c>
      <c r="G3" s="1">
        <f>申込表①!E17</f>
        <v>0</v>
      </c>
      <c r="H3" s="1">
        <f>申込表①!F17</f>
        <v>0</v>
      </c>
      <c r="I3" s="1">
        <f>申込表①!G17</f>
        <v>0</v>
      </c>
      <c r="J3" s="1">
        <f>申込表①!I17</f>
        <v>0</v>
      </c>
      <c r="K3" s="1">
        <f>申込表①!J17</f>
        <v>0</v>
      </c>
      <c r="P3" s="1">
        <f>申込表①!M17</f>
        <v>24</v>
      </c>
      <c r="Q3" s="1" t="str">
        <f>申込表①!N17</f>
        <v>-</v>
      </c>
      <c r="R3" s="146">
        <f>申込表①!O17</f>
        <v>0</v>
      </c>
      <c r="S3" s="146">
        <f>申込表①!P17</f>
        <v>0</v>
      </c>
    </row>
    <row r="4" spans="1:23" x14ac:dyDescent="0.2">
      <c r="A4" s="1">
        <v>2</v>
      </c>
      <c r="B4" s="1" t="str">
        <f>申込表①!A18</f>
        <v>監督/コーチ</v>
      </c>
      <c r="C4" s="1" t="e">
        <f>IF(D4="","",VLOOKUP(D4,リスト!$A$2:$B$48,2,0))</f>
        <v>#N/A</v>
      </c>
      <c r="D4" s="1" t="str">
        <f>申込表①!B18</f>
        <v>（選択）</v>
      </c>
      <c r="E4" s="1">
        <f>申込表①!C18</f>
        <v>0</v>
      </c>
      <c r="F4" s="1">
        <f>申込表①!D18</f>
        <v>0</v>
      </c>
      <c r="G4" s="1" t="str">
        <f>申込表①!E18</f>
        <v/>
      </c>
      <c r="H4" s="1" t="str">
        <f>申込表①!F18</f>
        <v/>
      </c>
      <c r="I4" s="1">
        <f>申込表①!G18</f>
        <v>0</v>
      </c>
      <c r="J4" s="1">
        <f>申込表①!I18</f>
        <v>0</v>
      </c>
      <c r="K4" s="1">
        <f>申込表①!J18</f>
        <v>0</v>
      </c>
      <c r="P4" s="1">
        <f>申込表①!M18</f>
        <v>24</v>
      </c>
      <c r="Q4" s="1" t="str">
        <f>申込表①!N18</f>
        <v>-</v>
      </c>
      <c r="R4" s="146">
        <f>申込表①!O18</f>
        <v>0</v>
      </c>
      <c r="S4" s="146">
        <f>申込表①!P18</f>
        <v>0</v>
      </c>
    </row>
    <row r="5" spans="1:23" x14ac:dyDescent="0.2">
      <c r="A5" s="1">
        <v>3</v>
      </c>
      <c r="B5" s="1" t="str">
        <f>申込表①!A19</f>
        <v>監督/コーチ</v>
      </c>
      <c r="C5" s="1" t="e">
        <f>IF(D5="","",VLOOKUP(D5,リスト!$A$2:$B$48,2,0))</f>
        <v>#N/A</v>
      </c>
      <c r="D5" s="1" t="str">
        <f>申込表①!B19</f>
        <v>（選択）</v>
      </c>
      <c r="E5" s="1">
        <f>申込表①!C19</f>
        <v>0</v>
      </c>
      <c r="F5" s="1">
        <f>申込表①!D19</f>
        <v>0</v>
      </c>
      <c r="G5" s="1" t="str">
        <f>申込表①!E19</f>
        <v/>
      </c>
      <c r="H5" s="1" t="str">
        <f>申込表①!F19</f>
        <v/>
      </c>
      <c r="I5" s="1">
        <f>申込表①!G19</f>
        <v>0</v>
      </c>
      <c r="J5" s="1">
        <f>申込表①!I19</f>
        <v>0</v>
      </c>
      <c r="K5" s="1">
        <f>申込表①!J19</f>
        <v>0</v>
      </c>
      <c r="P5" s="1">
        <f>申込表①!M19</f>
        <v>24</v>
      </c>
      <c r="Q5" s="1" t="str">
        <f>申込表①!N19</f>
        <v>-</v>
      </c>
      <c r="R5" s="146">
        <f>申込表①!O19</f>
        <v>0</v>
      </c>
      <c r="S5" s="146">
        <f>申込表①!P19</f>
        <v>0</v>
      </c>
    </row>
    <row r="6" spans="1:23" x14ac:dyDescent="0.2">
      <c r="A6" s="1">
        <v>4</v>
      </c>
      <c r="B6" s="1" t="str">
        <f>申込表①!A20</f>
        <v>監督/コーチ</v>
      </c>
      <c r="C6" s="1" t="e">
        <f>IF(D6="","",VLOOKUP(D6,リスト!$A$2:$B$48,2,0))</f>
        <v>#N/A</v>
      </c>
      <c r="D6" s="1" t="str">
        <f>申込表①!B20</f>
        <v>（選択）</v>
      </c>
      <c r="E6" s="1">
        <f>申込表①!C20</f>
        <v>0</v>
      </c>
      <c r="F6" s="1">
        <f>申込表①!D20</f>
        <v>0</v>
      </c>
      <c r="G6" s="1" t="str">
        <f>申込表①!E20</f>
        <v/>
      </c>
      <c r="H6" s="1" t="str">
        <f>申込表①!F20</f>
        <v/>
      </c>
      <c r="I6" s="1">
        <f>申込表①!G20</f>
        <v>0</v>
      </c>
      <c r="J6" s="1">
        <f>申込表①!I20</f>
        <v>0</v>
      </c>
      <c r="K6" s="1">
        <f>申込表①!J20</f>
        <v>0</v>
      </c>
      <c r="P6" s="1">
        <f>申込表①!M20</f>
        <v>24</v>
      </c>
      <c r="Q6" s="1" t="str">
        <f>申込表①!N20</f>
        <v>-</v>
      </c>
      <c r="R6" s="146">
        <f>申込表①!O20</f>
        <v>0</v>
      </c>
      <c r="S6" s="146">
        <f>申込表①!P20</f>
        <v>0</v>
      </c>
    </row>
    <row r="7" spans="1:23" x14ac:dyDescent="0.2">
      <c r="A7" s="1">
        <v>5</v>
      </c>
      <c r="B7" s="1" t="str">
        <f>申込表①!A21</f>
        <v>監督/コーチ</v>
      </c>
      <c r="C7" s="1" t="e">
        <f>IF(D7="","",VLOOKUP(D7,リスト!$A$2:$B$48,2,0))</f>
        <v>#N/A</v>
      </c>
      <c r="D7" s="1" t="str">
        <f>申込表①!B21</f>
        <v>（選択）</v>
      </c>
      <c r="E7" s="1">
        <f>申込表①!C21</f>
        <v>0</v>
      </c>
      <c r="F7" s="1">
        <f>申込表①!D21</f>
        <v>0</v>
      </c>
      <c r="G7" s="1" t="str">
        <f>申込表①!E21</f>
        <v/>
      </c>
      <c r="H7" s="1" t="str">
        <f>申込表①!F21</f>
        <v/>
      </c>
      <c r="I7" s="1">
        <f>申込表①!G21</f>
        <v>0</v>
      </c>
      <c r="J7" s="1">
        <f>申込表①!I21</f>
        <v>0</v>
      </c>
      <c r="K7" s="1">
        <f>申込表①!J21</f>
        <v>0</v>
      </c>
      <c r="P7" s="1">
        <f>申込表①!M21</f>
        <v>24</v>
      </c>
      <c r="Q7" s="1" t="str">
        <f>申込表①!N21</f>
        <v>-</v>
      </c>
      <c r="R7" s="146">
        <f>申込表①!O21</f>
        <v>0</v>
      </c>
      <c r="S7" s="146">
        <f>申込表①!P21</f>
        <v>0</v>
      </c>
    </row>
    <row r="9" spans="1:23" x14ac:dyDescent="0.2">
      <c r="B9" s="83" t="s">
        <v>98</v>
      </c>
      <c r="C9" s="83" t="s">
        <v>100</v>
      </c>
      <c r="D9" s="83" t="s">
        <v>99</v>
      </c>
      <c r="E9" s="83" t="s">
        <v>83</v>
      </c>
      <c r="F9" s="83" t="s">
        <v>5</v>
      </c>
      <c r="G9" s="83" t="s">
        <v>84</v>
      </c>
      <c r="H9" s="83" t="s">
        <v>101</v>
      </c>
      <c r="I9" s="83" t="s">
        <v>102</v>
      </c>
      <c r="J9" s="83" t="s">
        <v>103</v>
      </c>
      <c r="K9" s="224" t="s">
        <v>104</v>
      </c>
      <c r="L9" s="224"/>
      <c r="M9" s="224" t="s">
        <v>108</v>
      </c>
      <c r="N9" s="224"/>
      <c r="O9" s="83" t="s">
        <v>105</v>
      </c>
      <c r="P9" s="224" t="s">
        <v>107</v>
      </c>
      <c r="Q9" s="224"/>
      <c r="R9" s="224"/>
      <c r="S9" s="83" t="s">
        <v>124</v>
      </c>
    </row>
    <row r="10" spans="1:23" x14ac:dyDescent="0.2">
      <c r="A10" s="1">
        <v>1</v>
      </c>
      <c r="B10" s="1" t="str">
        <f>男子②!B7</f>
        <v>男子</v>
      </c>
      <c r="C10" s="1" t="e">
        <f>IF(D10="","",VLOOKUP(D10,リスト!$A$2:$B$48,2,0))</f>
        <v>#N/A</v>
      </c>
      <c r="D10" s="1" t="str">
        <f>男子②!J7</f>
        <v>（選択）</v>
      </c>
      <c r="E10" s="1">
        <f>男子②!E7</f>
        <v>0</v>
      </c>
      <c r="F10" s="1">
        <f>男子②!F7</f>
        <v>0</v>
      </c>
      <c r="G10" s="1">
        <f>男子②!G7</f>
        <v>0</v>
      </c>
      <c r="H10" s="1">
        <f>男子②!H7</f>
        <v>0</v>
      </c>
      <c r="I10" s="1">
        <f>男子②!O7</f>
        <v>0</v>
      </c>
      <c r="J10" s="1">
        <f>男子②!P7</f>
        <v>0</v>
      </c>
      <c r="K10" s="1" t="str">
        <f>男子②!C7</f>
        <v>（選択）</v>
      </c>
      <c r="L10" s="1" t="str">
        <f>男子②!D7</f>
        <v>kg級</v>
      </c>
      <c r="M10" s="1" t="str">
        <f>CONCATENATE(男子②!K7,男子②!L7)</f>
        <v>立</v>
      </c>
      <c r="N10" s="1" t="str">
        <f>CONCATENATE(男子②!M7,男子②!N7)</f>
        <v>中学校</v>
      </c>
      <c r="O10" s="1">
        <f>男子②!I7</f>
        <v>0</v>
      </c>
      <c r="P10" s="1">
        <f>男子②!Q7</f>
        <v>24</v>
      </c>
      <c r="Q10" s="1" t="str">
        <f>男子②!R7</f>
        <v>-</v>
      </c>
      <c r="R10" s="1">
        <f>男子②!S7</f>
        <v>0</v>
      </c>
      <c r="S10" s="1" t="str">
        <f>男子②!T7</f>
        <v>（選択）</v>
      </c>
      <c r="T10" s="1" t="str">
        <f>男子②!U7</f>
        <v>（選択）</v>
      </c>
    </row>
    <row r="11" spans="1:23" x14ac:dyDescent="0.2">
      <c r="A11" s="1">
        <v>2</v>
      </c>
      <c r="B11" s="1" t="str">
        <f>男子②!B8</f>
        <v>男子</v>
      </c>
      <c r="C11" s="1" t="e">
        <f>IF(D11="","",VLOOKUP(D11,リスト!$A$2:$B$48,2,0))</f>
        <v>#N/A</v>
      </c>
      <c r="D11" s="1" t="str">
        <f>男子②!J8</f>
        <v>（選択）</v>
      </c>
      <c r="E11" s="1">
        <f>男子②!E8</f>
        <v>0</v>
      </c>
      <c r="F11" s="1">
        <f>男子②!F8</f>
        <v>0</v>
      </c>
      <c r="G11" s="1" t="str">
        <f>男子②!G8</f>
        <v/>
      </c>
      <c r="H11" s="1" t="str">
        <f>男子②!H8</f>
        <v/>
      </c>
      <c r="I11" s="1">
        <f>男子②!O8</f>
        <v>0</v>
      </c>
      <c r="J11" s="1">
        <f>男子②!P8</f>
        <v>0</v>
      </c>
      <c r="K11" s="1" t="str">
        <f>男子②!C8</f>
        <v>（選択）</v>
      </c>
      <c r="L11" s="1" t="str">
        <f>男子②!D8</f>
        <v>kg級</v>
      </c>
      <c r="M11" s="1" t="str">
        <f>CONCATENATE(男子②!K8,男子②!L8)</f>
        <v>立</v>
      </c>
      <c r="N11" s="1" t="str">
        <f>CONCATENATE(男子②!M8,男子②!N8)</f>
        <v>中学校</v>
      </c>
      <c r="O11" s="1">
        <f>男子②!I8</f>
        <v>0</v>
      </c>
      <c r="P11" s="1">
        <f>男子②!Q8</f>
        <v>24</v>
      </c>
      <c r="Q11" s="1" t="str">
        <f>男子②!R8</f>
        <v>-</v>
      </c>
      <c r="R11" s="1">
        <f>男子②!S8</f>
        <v>0</v>
      </c>
      <c r="S11" s="1" t="str">
        <f>男子②!T8</f>
        <v>（選択）</v>
      </c>
      <c r="T11" s="1" t="str">
        <f>男子②!U8</f>
        <v>（選択）</v>
      </c>
    </row>
    <row r="12" spans="1:23" x14ac:dyDescent="0.2">
      <c r="A12" s="1">
        <v>3</v>
      </c>
      <c r="B12" s="1" t="str">
        <f>男子②!B9</f>
        <v>男子</v>
      </c>
      <c r="C12" s="1" t="e">
        <f>IF(D12="","",VLOOKUP(D12,リスト!$A$2:$B$48,2,0))</f>
        <v>#N/A</v>
      </c>
      <c r="D12" s="1" t="str">
        <f>男子②!J9</f>
        <v>（選択）</v>
      </c>
      <c r="E12" s="1">
        <f>男子②!E9</f>
        <v>0</v>
      </c>
      <c r="F12" s="1">
        <f>男子②!F9</f>
        <v>0</v>
      </c>
      <c r="G12" s="1" t="str">
        <f>男子②!G9</f>
        <v/>
      </c>
      <c r="H12" s="1" t="str">
        <f>男子②!H9</f>
        <v/>
      </c>
      <c r="I12" s="1">
        <f>男子②!O9</f>
        <v>0</v>
      </c>
      <c r="J12" s="1">
        <f>男子②!P9</f>
        <v>0</v>
      </c>
      <c r="K12" s="1" t="str">
        <f>男子②!C9</f>
        <v>（選択）</v>
      </c>
      <c r="L12" s="1" t="str">
        <f>男子②!D9</f>
        <v>kg級</v>
      </c>
      <c r="M12" s="1" t="str">
        <f>CONCATENATE(男子②!K9,男子②!L9)</f>
        <v>立</v>
      </c>
      <c r="N12" s="1" t="str">
        <f>CONCATENATE(男子②!M9,男子②!N9)</f>
        <v>中学校</v>
      </c>
      <c r="O12" s="1">
        <f>男子②!I9</f>
        <v>0</v>
      </c>
      <c r="P12" s="1">
        <f>男子②!Q9</f>
        <v>24</v>
      </c>
      <c r="Q12" s="1" t="str">
        <f>男子②!R9</f>
        <v>-</v>
      </c>
      <c r="R12" s="1">
        <f>男子②!S9</f>
        <v>0</v>
      </c>
      <c r="S12" s="1" t="str">
        <f>男子②!T9</f>
        <v>（選択）</v>
      </c>
      <c r="T12" s="1" t="str">
        <f>男子②!U9</f>
        <v>（選択）</v>
      </c>
    </row>
    <row r="13" spans="1:23" x14ac:dyDescent="0.2">
      <c r="A13" s="1">
        <v>4</v>
      </c>
      <c r="B13" s="1" t="str">
        <f>男子②!B10</f>
        <v>男子</v>
      </c>
      <c r="C13" s="1" t="e">
        <f>IF(D13="","",VLOOKUP(D13,リスト!$A$2:$B$48,2,0))</f>
        <v>#N/A</v>
      </c>
      <c r="D13" s="1" t="str">
        <f>男子②!J10</f>
        <v>（選択）</v>
      </c>
      <c r="E13" s="1">
        <f>男子②!E10</f>
        <v>0</v>
      </c>
      <c r="F13" s="1">
        <f>男子②!F10</f>
        <v>0</v>
      </c>
      <c r="G13" s="1" t="str">
        <f>男子②!G10</f>
        <v/>
      </c>
      <c r="H13" s="1" t="str">
        <f>男子②!H10</f>
        <v/>
      </c>
      <c r="I13" s="1">
        <f>男子②!O10</f>
        <v>0</v>
      </c>
      <c r="J13" s="1">
        <f>男子②!P10</f>
        <v>0</v>
      </c>
      <c r="K13" s="1" t="str">
        <f>男子②!C10</f>
        <v>（選択）</v>
      </c>
      <c r="L13" s="1" t="str">
        <f>男子②!D10</f>
        <v>kg級</v>
      </c>
      <c r="M13" s="1" t="str">
        <f>CONCATENATE(男子②!K10,男子②!L10)</f>
        <v>立</v>
      </c>
      <c r="N13" s="1" t="str">
        <f>CONCATENATE(男子②!M10,男子②!N10)</f>
        <v>中学校</v>
      </c>
      <c r="O13" s="1">
        <f>男子②!I10</f>
        <v>0</v>
      </c>
      <c r="P13" s="1">
        <f>男子②!Q10</f>
        <v>24</v>
      </c>
      <c r="Q13" s="1" t="str">
        <f>男子②!R10</f>
        <v>-</v>
      </c>
      <c r="R13" s="1">
        <f>男子②!S10</f>
        <v>0</v>
      </c>
      <c r="S13" s="1" t="str">
        <f>男子②!T10</f>
        <v>（選択）</v>
      </c>
      <c r="T13" s="1" t="str">
        <f>男子②!U10</f>
        <v>（選択）</v>
      </c>
    </row>
    <row r="14" spans="1:23" x14ac:dyDescent="0.2">
      <c r="A14" s="1">
        <v>5</v>
      </c>
      <c r="B14" s="1" t="str">
        <f>男子②!B11</f>
        <v>男子</v>
      </c>
      <c r="C14" s="1" t="e">
        <f>IF(D14="","",VLOOKUP(D14,リスト!$A$2:$B$48,2,0))</f>
        <v>#N/A</v>
      </c>
      <c r="D14" s="1" t="str">
        <f>男子②!J11</f>
        <v>（選択）</v>
      </c>
      <c r="E14" s="1">
        <f>男子②!E11</f>
        <v>0</v>
      </c>
      <c r="F14" s="1">
        <f>男子②!F11</f>
        <v>0</v>
      </c>
      <c r="G14" s="1" t="str">
        <f>男子②!G11</f>
        <v/>
      </c>
      <c r="H14" s="1" t="str">
        <f>男子②!H11</f>
        <v/>
      </c>
      <c r="I14" s="1">
        <f>男子②!O11</f>
        <v>0</v>
      </c>
      <c r="J14" s="1">
        <f>男子②!P11</f>
        <v>0</v>
      </c>
      <c r="K14" s="1" t="str">
        <f>男子②!C11</f>
        <v>（選択）</v>
      </c>
      <c r="L14" s="1" t="str">
        <f>男子②!D11</f>
        <v>kg級</v>
      </c>
      <c r="M14" s="1" t="str">
        <f>CONCATENATE(男子②!K11,男子②!L11)</f>
        <v>立</v>
      </c>
      <c r="N14" s="1" t="str">
        <f>CONCATENATE(男子②!M11,男子②!N11)</f>
        <v>中学校</v>
      </c>
      <c r="O14" s="1">
        <f>男子②!I11</f>
        <v>0</v>
      </c>
      <c r="P14" s="1">
        <f>男子②!Q11</f>
        <v>24</v>
      </c>
      <c r="Q14" s="1" t="str">
        <f>男子②!R11</f>
        <v>-</v>
      </c>
      <c r="R14" s="1">
        <f>男子②!S11</f>
        <v>0</v>
      </c>
      <c r="S14" s="1" t="str">
        <f>男子②!T11</f>
        <v>（選択）</v>
      </c>
      <c r="T14" s="1" t="str">
        <f>男子②!U11</f>
        <v>（選択）</v>
      </c>
    </row>
    <row r="15" spans="1:23" x14ac:dyDescent="0.2">
      <c r="A15" s="1">
        <v>6</v>
      </c>
      <c r="B15" s="1" t="str">
        <f>男子②!B12</f>
        <v>男子</v>
      </c>
      <c r="C15" s="1" t="e">
        <f>IF(D15="","",VLOOKUP(D15,リスト!$A$2:$B$48,2,0))</f>
        <v>#N/A</v>
      </c>
      <c r="D15" s="1" t="str">
        <f>男子②!J12</f>
        <v>（選択）</v>
      </c>
      <c r="E15" s="1">
        <f>男子②!E12</f>
        <v>0</v>
      </c>
      <c r="F15" s="1">
        <f>男子②!F12</f>
        <v>0</v>
      </c>
      <c r="G15" s="1" t="str">
        <f>男子②!G12</f>
        <v/>
      </c>
      <c r="H15" s="1" t="str">
        <f>男子②!H12</f>
        <v/>
      </c>
      <c r="I15" s="1">
        <f>男子②!O12</f>
        <v>0</v>
      </c>
      <c r="J15" s="1">
        <f>男子②!P12</f>
        <v>0</v>
      </c>
      <c r="K15" s="1" t="str">
        <f>男子②!C12</f>
        <v>（選択）</v>
      </c>
      <c r="L15" s="1" t="str">
        <f>男子②!D12</f>
        <v>kg級</v>
      </c>
      <c r="M15" s="1" t="str">
        <f>CONCATENATE(男子②!K12,男子②!L12)</f>
        <v>立</v>
      </c>
      <c r="N15" s="1" t="str">
        <f>CONCATENATE(男子②!M12,男子②!N12)</f>
        <v>中学校</v>
      </c>
      <c r="O15" s="1">
        <f>男子②!I12</f>
        <v>0</v>
      </c>
      <c r="P15" s="1">
        <f>男子②!Q12</f>
        <v>24</v>
      </c>
      <c r="Q15" s="1" t="str">
        <f>男子②!R12</f>
        <v>-</v>
      </c>
      <c r="R15" s="1">
        <f>男子②!S12</f>
        <v>0</v>
      </c>
      <c r="S15" s="1" t="str">
        <f>男子②!T12</f>
        <v>（選択）</v>
      </c>
      <c r="T15" s="1" t="str">
        <f>男子②!U12</f>
        <v>（選択）</v>
      </c>
    </row>
    <row r="16" spans="1:23" x14ac:dyDescent="0.2">
      <c r="A16" s="1">
        <v>7</v>
      </c>
      <c r="B16" s="1" t="str">
        <f>男子②!B13</f>
        <v>男子</v>
      </c>
      <c r="C16" s="1" t="e">
        <f>IF(D16="","",VLOOKUP(D16,リスト!$A$2:$B$48,2,0))</f>
        <v>#N/A</v>
      </c>
      <c r="D16" s="1" t="str">
        <f>男子②!J13</f>
        <v>（選択）</v>
      </c>
      <c r="E16" s="1">
        <f>男子②!E13</f>
        <v>0</v>
      </c>
      <c r="F16" s="1">
        <f>男子②!F13</f>
        <v>0</v>
      </c>
      <c r="G16" s="1" t="str">
        <f>男子②!G13</f>
        <v/>
      </c>
      <c r="H16" s="1" t="str">
        <f>男子②!H13</f>
        <v/>
      </c>
      <c r="I16" s="1">
        <f>男子②!O13</f>
        <v>0</v>
      </c>
      <c r="J16" s="1">
        <f>男子②!P13</f>
        <v>0</v>
      </c>
      <c r="K16" s="1" t="str">
        <f>男子②!C13</f>
        <v>（選択）</v>
      </c>
      <c r="L16" s="1" t="str">
        <f>男子②!D13</f>
        <v>kg級</v>
      </c>
      <c r="M16" s="1" t="str">
        <f>CONCATENATE(男子②!K13,男子②!L13)</f>
        <v>立</v>
      </c>
      <c r="N16" s="1" t="str">
        <f>CONCATENATE(男子②!M13,男子②!N13)</f>
        <v>中学校</v>
      </c>
      <c r="O16" s="1">
        <f>男子②!I13</f>
        <v>0</v>
      </c>
      <c r="P16" s="1">
        <f>男子②!Q13</f>
        <v>24</v>
      </c>
      <c r="Q16" s="1" t="str">
        <f>男子②!R13</f>
        <v>-</v>
      </c>
      <c r="R16" s="1">
        <f>男子②!S13</f>
        <v>0</v>
      </c>
      <c r="S16" s="1" t="str">
        <f>男子②!T13</f>
        <v>（選択）</v>
      </c>
      <c r="T16" s="1" t="str">
        <f>男子②!U13</f>
        <v>（選択）</v>
      </c>
    </row>
    <row r="17" spans="1:20" x14ac:dyDescent="0.2">
      <c r="A17" s="1">
        <v>8</v>
      </c>
      <c r="B17" s="1" t="str">
        <f>男子②!B14</f>
        <v>男子</v>
      </c>
      <c r="C17" s="1" t="e">
        <f>IF(D17="","",VLOOKUP(D17,リスト!$A$2:$B$48,2,0))</f>
        <v>#N/A</v>
      </c>
      <c r="D17" s="1" t="str">
        <f>男子②!J14</f>
        <v>（選択）</v>
      </c>
      <c r="E17" s="1">
        <f>男子②!E14</f>
        <v>0</v>
      </c>
      <c r="F17" s="1">
        <f>男子②!F14</f>
        <v>0</v>
      </c>
      <c r="G17" s="1" t="str">
        <f>男子②!G14</f>
        <v/>
      </c>
      <c r="H17" s="1" t="str">
        <f>男子②!H14</f>
        <v/>
      </c>
      <c r="I17" s="1">
        <f>男子②!O14</f>
        <v>0</v>
      </c>
      <c r="J17" s="1">
        <f>男子②!P14</f>
        <v>0</v>
      </c>
      <c r="K17" s="1" t="str">
        <f>男子②!C14</f>
        <v>（選択）</v>
      </c>
      <c r="L17" s="1" t="str">
        <f>男子②!D14</f>
        <v>kg級</v>
      </c>
      <c r="M17" s="1" t="str">
        <f>CONCATENATE(男子②!K14,男子②!L14)</f>
        <v>立</v>
      </c>
      <c r="N17" s="1" t="str">
        <f>CONCATENATE(男子②!M14,男子②!N14)</f>
        <v>中学校</v>
      </c>
      <c r="O17" s="1">
        <f>男子②!I14</f>
        <v>0</v>
      </c>
      <c r="P17" s="1">
        <f>男子②!Q14</f>
        <v>24</v>
      </c>
      <c r="Q17" s="1" t="str">
        <f>男子②!R14</f>
        <v>-</v>
      </c>
      <c r="R17" s="1">
        <f>男子②!S14</f>
        <v>0</v>
      </c>
      <c r="S17" s="1" t="str">
        <f>男子②!T14</f>
        <v>（選択）</v>
      </c>
      <c r="T17" s="1" t="str">
        <f>男子②!U14</f>
        <v>（選択）</v>
      </c>
    </row>
    <row r="18" spans="1:20" x14ac:dyDescent="0.2">
      <c r="A18" s="1">
        <v>9</v>
      </c>
      <c r="B18" s="1" t="str">
        <f>男子②!B15</f>
        <v>男子</v>
      </c>
      <c r="C18" s="1" t="e">
        <f>IF(D18="","",VLOOKUP(D18,リスト!$A$2:$B$48,2,0))</f>
        <v>#N/A</v>
      </c>
      <c r="D18" s="1" t="str">
        <f>男子②!J15</f>
        <v>（選択）</v>
      </c>
      <c r="E18" s="1">
        <f>男子②!E15</f>
        <v>0</v>
      </c>
      <c r="F18" s="1">
        <f>男子②!F15</f>
        <v>0</v>
      </c>
      <c r="G18" s="1" t="str">
        <f>男子②!G15</f>
        <v/>
      </c>
      <c r="H18" s="1" t="str">
        <f>男子②!H15</f>
        <v/>
      </c>
      <c r="I18" s="1">
        <f>男子②!O15</f>
        <v>0</v>
      </c>
      <c r="J18" s="1">
        <f>男子②!P15</f>
        <v>0</v>
      </c>
      <c r="K18" s="1" t="str">
        <f>男子②!C15</f>
        <v>（選択）</v>
      </c>
      <c r="L18" s="1" t="str">
        <f>男子②!D15</f>
        <v>kg級</v>
      </c>
      <c r="M18" s="1" t="str">
        <f>CONCATENATE(男子②!K15,男子②!L15)</f>
        <v>立</v>
      </c>
      <c r="N18" s="1" t="str">
        <f>CONCATENATE(男子②!M15,男子②!N15)</f>
        <v>中学校</v>
      </c>
      <c r="O18" s="1">
        <f>男子②!I15</f>
        <v>0</v>
      </c>
      <c r="P18" s="1">
        <f>男子②!Q15</f>
        <v>24</v>
      </c>
      <c r="Q18" s="1" t="str">
        <f>男子②!R15</f>
        <v>-</v>
      </c>
      <c r="R18" s="1">
        <f>男子②!S15</f>
        <v>0</v>
      </c>
      <c r="S18" s="1" t="str">
        <f>男子②!T15</f>
        <v>（選択）</v>
      </c>
      <c r="T18" s="1" t="str">
        <f>男子②!U15</f>
        <v>（選択）</v>
      </c>
    </row>
    <row r="19" spans="1:20" x14ac:dyDescent="0.2">
      <c r="A19" s="1">
        <v>10</v>
      </c>
      <c r="B19" s="1" t="str">
        <f>男子②!B16</f>
        <v>男子</v>
      </c>
      <c r="C19" s="1" t="e">
        <f>IF(D19="","",VLOOKUP(D19,リスト!$A$2:$B$48,2,0))</f>
        <v>#N/A</v>
      </c>
      <c r="D19" s="1" t="str">
        <f>男子②!J16</f>
        <v>（選択）</v>
      </c>
      <c r="E19" s="1">
        <f>男子②!E16</f>
        <v>0</v>
      </c>
      <c r="F19" s="1">
        <f>男子②!F16</f>
        <v>0</v>
      </c>
      <c r="G19" s="1" t="str">
        <f>男子②!G16</f>
        <v/>
      </c>
      <c r="H19" s="1" t="str">
        <f>男子②!H16</f>
        <v/>
      </c>
      <c r="I19" s="1">
        <f>男子②!O16</f>
        <v>0</v>
      </c>
      <c r="J19" s="1">
        <f>男子②!P16</f>
        <v>0</v>
      </c>
      <c r="K19" s="1" t="str">
        <f>男子②!C16</f>
        <v>（選択）</v>
      </c>
      <c r="L19" s="1" t="str">
        <f>男子②!D16</f>
        <v>kg級</v>
      </c>
      <c r="M19" s="1" t="str">
        <f>CONCATENATE(男子②!K16,男子②!L16)</f>
        <v>立</v>
      </c>
      <c r="N19" s="1" t="str">
        <f>CONCATENATE(男子②!M16,男子②!N16)</f>
        <v>中学校</v>
      </c>
      <c r="O19" s="1">
        <f>男子②!I16</f>
        <v>0</v>
      </c>
      <c r="P19" s="1">
        <f>男子②!Q16</f>
        <v>24</v>
      </c>
      <c r="Q19" s="1" t="str">
        <f>男子②!R16</f>
        <v>-</v>
      </c>
      <c r="R19" s="1">
        <f>男子②!S16</f>
        <v>0</v>
      </c>
      <c r="S19" s="1" t="str">
        <f>男子②!T16</f>
        <v>（選択）</v>
      </c>
      <c r="T19" s="1" t="str">
        <f>男子②!U16</f>
        <v>（選択）</v>
      </c>
    </row>
    <row r="20" spans="1:20" x14ac:dyDescent="0.2">
      <c r="A20" s="1">
        <v>11</v>
      </c>
      <c r="B20" s="1" t="str">
        <f>男子②!B17</f>
        <v>男子</v>
      </c>
      <c r="C20" s="1" t="e">
        <f>IF(D20="","",VLOOKUP(D20,リスト!$A$2:$B$48,2,0))</f>
        <v>#N/A</v>
      </c>
      <c r="D20" s="1" t="str">
        <f>男子②!J17</f>
        <v>（選択）</v>
      </c>
      <c r="E20" s="1">
        <f>男子②!E17</f>
        <v>0</v>
      </c>
      <c r="F20" s="1">
        <f>男子②!F17</f>
        <v>0</v>
      </c>
      <c r="G20" s="1" t="str">
        <f>男子②!G17</f>
        <v/>
      </c>
      <c r="H20" s="1" t="str">
        <f>男子②!H17</f>
        <v/>
      </c>
      <c r="I20" s="1">
        <f>男子②!O17</f>
        <v>0</v>
      </c>
      <c r="J20" s="1">
        <f>男子②!P17</f>
        <v>0</v>
      </c>
      <c r="K20" s="1" t="str">
        <f>男子②!C17</f>
        <v>（選択）</v>
      </c>
      <c r="L20" s="1" t="str">
        <f>男子②!D17</f>
        <v>kg級</v>
      </c>
      <c r="M20" s="1" t="str">
        <f>CONCATENATE(男子②!K17,男子②!L17)</f>
        <v>立</v>
      </c>
      <c r="N20" s="1" t="str">
        <f>CONCATENATE(男子②!M17,男子②!N17)</f>
        <v>中学校</v>
      </c>
      <c r="O20" s="1">
        <f>男子②!I17</f>
        <v>0</v>
      </c>
      <c r="P20" s="1">
        <f>男子②!Q17</f>
        <v>24</v>
      </c>
      <c r="Q20" s="1" t="str">
        <f>男子②!R17</f>
        <v>-</v>
      </c>
      <c r="R20" s="1">
        <f>男子②!S17</f>
        <v>0</v>
      </c>
      <c r="S20" s="1" t="str">
        <f>男子②!T17</f>
        <v>（選択）</v>
      </c>
      <c r="T20" s="1" t="str">
        <f>男子②!U17</f>
        <v>（選択）</v>
      </c>
    </row>
    <row r="21" spans="1:20" x14ac:dyDescent="0.2">
      <c r="A21" s="1">
        <v>12</v>
      </c>
      <c r="B21" s="1" t="str">
        <f>男子②!B18</f>
        <v>男子</v>
      </c>
      <c r="C21" s="1" t="e">
        <f>IF(D21="","",VLOOKUP(D21,リスト!$A$2:$B$48,2,0))</f>
        <v>#N/A</v>
      </c>
      <c r="D21" s="1" t="str">
        <f>男子②!J18</f>
        <v>（選択）</v>
      </c>
      <c r="E21" s="1">
        <f>男子②!E18</f>
        <v>0</v>
      </c>
      <c r="F21" s="1">
        <f>男子②!F18</f>
        <v>0</v>
      </c>
      <c r="G21" s="1" t="str">
        <f>男子②!G18</f>
        <v/>
      </c>
      <c r="H21" s="1" t="str">
        <f>男子②!H18</f>
        <v/>
      </c>
      <c r="I21" s="1">
        <f>男子②!O18</f>
        <v>0</v>
      </c>
      <c r="J21" s="1">
        <f>男子②!P18</f>
        <v>0</v>
      </c>
      <c r="K21" s="1" t="str">
        <f>男子②!C18</f>
        <v>（選択）</v>
      </c>
      <c r="L21" s="1" t="str">
        <f>男子②!D18</f>
        <v>kg級</v>
      </c>
      <c r="M21" s="1" t="str">
        <f>CONCATENATE(男子②!K18,男子②!L18)</f>
        <v>立</v>
      </c>
      <c r="N21" s="1" t="str">
        <f>CONCATENATE(男子②!M18,男子②!N18)</f>
        <v>中学校</v>
      </c>
      <c r="O21" s="1">
        <f>男子②!I18</f>
        <v>0</v>
      </c>
      <c r="P21" s="1">
        <f>男子②!Q18</f>
        <v>24</v>
      </c>
      <c r="Q21" s="1" t="str">
        <f>男子②!R18</f>
        <v>-</v>
      </c>
      <c r="R21" s="1">
        <f>男子②!S18</f>
        <v>0</v>
      </c>
      <c r="S21" s="1" t="str">
        <f>男子②!T18</f>
        <v>（選択）</v>
      </c>
      <c r="T21" s="1" t="str">
        <f>男子②!U18</f>
        <v>（選択）</v>
      </c>
    </row>
    <row r="22" spans="1:20" x14ac:dyDescent="0.2">
      <c r="A22" s="1">
        <v>13</v>
      </c>
      <c r="B22" s="1" t="str">
        <f>男子②!B19</f>
        <v>男子</v>
      </c>
      <c r="C22" s="1" t="e">
        <f>IF(D22="","",VLOOKUP(D22,リスト!$A$2:$B$48,2,0))</f>
        <v>#N/A</v>
      </c>
      <c r="D22" s="1" t="str">
        <f>男子②!J19</f>
        <v>（選択）</v>
      </c>
      <c r="E22" s="1">
        <f>男子②!E19</f>
        <v>0</v>
      </c>
      <c r="F22" s="1">
        <f>男子②!F19</f>
        <v>0</v>
      </c>
      <c r="G22" s="1" t="str">
        <f>男子②!G19</f>
        <v/>
      </c>
      <c r="H22" s="1" t="str">
        <f>男子②!H19</f>
        <v/>
      </c>
      <c r="I22" s="1">
        <f>男子②!O19</f>
        <v>0</v>
      </c>
      <c r="J22" s="1">
        <f>男子②!P19</f>
        <v>0</v>
      </c>
      <c r="K22" s="1" t="str">
        <f>男子②!C19</f>
        <v>（選択）</v>
      </c>
      <c r="L22" s="1" t="str">
        <f>男子②!D19</f>
        <v>kg級</v>
      </c>
      <c r="M22" s="1" t="str">
        <f>CONCATENATE(男子②!K19,男子②!L19)</f>
        <v>立</v>
      </c>
      <c r="N22" s="1" t="str">
        <f>CONCATENATE(男子②!M19,男子②!N19)</f>
        <v>中学校</v>
      </c>
      <c r="O22" s="1">
        <f>男子②!I19</f>
        <v>0</v>
      </c>
      <c r="P22" s="1">
        <f>男子②!Q19</f>
        <v>24</v>
      </c>
      <c r="Q22" s="1" t="str">
        <f>男子②!R19</f>
        <v>-</v>
      </c>
      <c r="R22" s="1">
        <f>男子②!S19</f>
        <v>0</v>
      </c>
      <c r="S22" s="1" t="str">
        <f>男子②!T19</f>
        <v>（選択）</v>
      </c>
      <c r="T22" s="1" t="str">
        <f>男子②!U19</f>
        <v>（選択）</v>
      </c>
    </row>
    <row r="23" spans="1:20" x14ac:dyDescent="0.2">
      <c r="A23" s="1">
        <v>14</v>
      </c>
      <c r="B23" s="1" t="str">
        <f>男子②!B20</f>
        <v>男子</v>
      </c>
      <c r="C23" s="1" t="e">
        <f>IF(D23="","",VLOOKUP(D23,リスト!$A$2:$B$48,2,0))</f>
        <v>#N/A</v>
      </c>
      <c r="D23" s="1" t="str">
        <f>男子②!J20</f>
        <v>（選択）</v>
      </c>
      <c r="E23" s="1">
        <f>男子②!E20</f>
        <v>0</v>
      </c>
      <c r="F23" s="1">
        <f>男子②!F20</f>
        <v>0</v>
      </c>
      <c r="G23" s="1" t="str">
        <f>男子②!G20</f>
        <v/>
      </c>
      <c r="H23" s="1" t="str">
        <f>男子②!H20</f>
        <v/>
      </c>
      <c r="I23" s="1">
        <f>男子②!O20</f>
        <v>0</v>
      </c>
      <c r="J23" s="1">
        <f>男子②!P20</f>
        <v>0</v>
      </c>
      <c r="K23" s="1" t="str">
        <f>男子②!C20</f>
        <v>（選択）</v>
      </c>
      <c r="L23" s="1" t="str">
        <f>男子②!D20</f>
        <v>kg級</v>
      </c>
      <c r="M23" s="1" t="str">
        <f>CONCATENATE(男子②!K20,男子②!L20)</f>
        <v>立</v>
      </c>
      <c r="N23" s="1" t="str">
        <f>CONCATENATE(男子②!M20,男子②!N20)</f>
        <v>中学校</v>
      </c>
      <c r="O23" s="1">
        <f>男子②!I20</f>
        <v>0</v>
      </c>
      <c r="P23" s="1">
        <f>男子②!Q20</f>
        <v>24</v>
      </c>
      <c r="Q23" s="1" t="str">
        <f>男子②!R20</f>
        <v>-</v>
      </c>
      <c r="R23" s="1">
        <f>男子②!S20</f>
        <v>0</v>
      </c>
      <c r="S23" s="1" t="str">
        <f>男子②!T20</f>
        <v>（選択）</v>
      </c>
      <c r="T23" s="1" t="str">
        <f>男子②!U20</f>
        <v>（選択）</v>
      </c>
    </row>
    <row r="24" spans="1:20" x14ac:dyDescent="0.2">
      <c r="A24" s="1">
        <v>15</v>
      </c>
      <c r="B24" s="1" t="str">
        <f>男子②!B21</f>
        <v>男子</v>
      </c>
      <c r="C24" s="1" t="e">
        <f>IF(D24="","",VLOOKUP(D24,リスト!$A$2:$B$48,2,0))</f>
        <v>#N/A</v>
      </c>
      <c r="D24" s="1" t="str">
        <f>男子②!J21</f>
        <v>（選択）</v>
      </c>
      <c r="E24" s="1">
        <f>男子②!E21</f>
        <v>0</v>
      </c>
      <c r="F24" s="1">
        <f>男子②!F21</f>
        <v>0</v>
      </c>
      <c r="G24" s="1" t="str">
        <f>男子②!G21</f>
        <v/>
      </c>
      <c r="H24" s="1" t="str">
        <f>男子②!H21</f>
        <v/>
      </c>
      <c r="I24" s="1">
        <f>男子②!O21</f>
        <v>0</v>
      </c>
      <c r="J24" s="1">
        <f>男子②!P21</f>
        <v>0</v>
      </c>
      <c r="K24" s="1" t="str">
        <f>男子②!C21</f>
        <v>（選択）</v>
      </c>
      <c r="L24" s="1" t="str">
        <f>男子②!D21</f>
        <v>kg級</v>
      </c>
      <c r="M24" s="1" t="str">
        <f>CONCATENATE(男子②!K21,男子②!L21)</f>
        <v>立</v>
      </c>
      <c r="N24" s="1" t="str">
        <f>CONCATENATE(男子②!M21,男子②!N21)</f>
        <v>中学校</v>
      </c>
      <c r="O24" s="1">
        <f>男子②!I21</f>
        <v>0</v>
      </c>
      <c r="P24" s="1">
        <f>男子②!Q21</f>
        <v>24</v>
      </c>
      <c r="Q24" s="1" t="str">
        <f>男子②!R21</f>
        <v>-</v>
      </c>
      <c r="R24" s="1">
        <f>男子②!S21</f>
        <v>0</v>
      </c>
      <c r="S24" s="1" t="str">
        <f>男子②!T21</f>
        <v>（選択）</v>
      </c>
      <c r="T24" s="1" t="str">
        <f>男子②!U21</f>
        <v>（選択）</v>
      </c>
    </row>
    <row r="25" spans="1:20" x14ac:dyDescent="0.2">
      <c r="A25" s="1">
        <v>16</v>
      </c>
      <c r="B25" s="1" t="str">
        <f>女子③!B7</f>
        <v>女子</v>
      </c>
      <c r="C25" s="1" t="e">
        <f>IF(D25="","",VLOOKUP(D25,リスト!$A$2:$B$48,2,0))</f>
        <v>#N/A</v>
      </c>
      <c r="D25" s="1" t="str">
        <f>女子③!J7</f>
        <v>（選択）</v>
      </c>
      <c r="E25" s="1">
        <f>女子③!E7</f>
        <v>0</v>
      </c>
      <c r="F25" s="1">
        <f>女子③!F7</f>
        <v>0</v>
      </c>
      <c r="G25" s="1">
        <f>女子③!G7</f>
        <v>0</v>
      </c>
      <c r="H25" s="1">
        <f>女子③!H7</f>
        <v>0</v>
      </c>
      <c r="I25" s="1">
        <f>女子③!O7</f>
        <v>0</v>
      </c>
      <c r="J25" s="1">
        <f>女子③!P7</f>
        <v>0</v>
      </c>
      <c r="K25" s="1" t="str">
        <f>女子③!C7</f>
        <v>（選択）</v>
      </c>
      <c r="L25" s="1" t="str">
        <f>女子③!D7</f>
        <v>kg級</v>
      </c>
      <c r="M25" s="1" t="str">
        <f>CONCATENATE(女子③!K7,女子③!L7)</f>
        <v>立</v>
      </c>
      <c r="N25" s="1" t="str">
        <f>CONCATENATE(女子③!M7,女子③!N7)</f>
        <v>中学校</v>
      </c>
      <c r="O25" s="1">
        <f>女子③!I7</f>
        <v>0</v>
      </c>
      <c r="P25" s="1">
        <f>女子③!Q7</f>
        <v>24</v>
      </c>
      <c r="Q25" s="1" t="str">
        <f>女子③!R7</f>
        <v>-</v>
      </c>
      <c r="R25" s="1">
        <f>女子③!S7</f>
        <v>0</v>
      </c>
      <c r="S25" s="1" t="str">
        <f>女子③!T7</f>
        <v>（選択）</v>
      </c>
      <c r="T25" s="1" t="str">
        <f>女子③!U7</f>
        <v>（選択）</v>
      </c>
    </row>
    <row r="26" spans="1:20" x14ac:dyDescent="0.2">
      <c r="A26" s="1">
        <v>17</v>
      </c>
      <c r="B26" s="1" t="str">
        <f>女子③!B8</f>
        <v>女子</v>
      </c>
      <c r="C26" s="1" t="e">
        <f>IF(D26="","",VLOOKUP(D26,リスト!$A$2:$B$48,2,0))</f>
        <v>#N/A</v>
      </c>
      <c r="D26" s="1" t="str">
        <f>女子③!J8</f>
        <v>（選択）</v>
      </c>
      <c r="E26" s="1">
        <f>女子③!E8</f>
        <v>0</v>
      </c>
      <c r="F26" s="1">
        <f>女子③!F8</f>
        <v>0</v>
      </c>
      <c r="G26" s="1" t="str">
        <f>女子③!G8</f>
        <v/>
      </c>
      <c r="H26" s="1" t="str">
        <f>女子③!H8</f>
        <v/>
      </c>
      <c r="I26" s="1">
        <f>女子③!O8</f>
        <v>0</v>
      </c>
      <c r="J26" s="1">
        <f>女子③!P8</f>
        <v>0</v>
      </c>
      <c r="K26" s="1" t="str">
        <f>女子③!C8</f>
        <v>（選択）</v>
      </c>
      <c r="L26" s="1" t="str">
        <f>女子③!D8</f>
        <v>kg級</v>
      </c>
      <c r="M26" s="1" t="str">
        <f>CONCATENATE(女子③!K8,女子③!L8)</f>
        <v>立</v>
      </c>
      <c r="N26" s="1" t="str">
        <f>CONCATENATE(女子③!M8,女子③!N8)</f>
        <v>中学校</v>
      </c>
      <c r="O26" s="1">
        <f>女子③!I8</f>
        <v>0</v>
      </c>
      <c r="P26" s="1">
        <f>女子③!Q8</f>
        <v>24</v>
      </c>
      <c r="Q26" s="1" t="str">
        <f>女子③!R8</f>
        <v>-</v>
      </c>
      <c r="R26" s="1">
        <f>女子③!S8</f>
        <v>0</v>
      </c>
      <c r="S26" s="1" t="str">
        <f>女子③!T8</f>
        <v>（選択）</v>
      </c>
      <c r="T26" s="1" t="str">
        <f>女子③!U8</f>
        <v>（選択）</v>
      </c>
    </row>
    <row r="27" spans="1:20" x14ac:dyDescent="0.2">
      <c r="A27" s="1">
        <v>18</v>
      </c>
      <c r="B27" s="1" t="str">
        <f>女子③!B9</f>
        <v>女子</v>
      </c>
      <c r="C27" s="1" t="e">
        <f>IF(D27="","",VLOOKUP(D27,リスト!$A$2:$B$48,2,0))</f>
        <v>#N/A</v>
      </c>
      <c r="D27" s="1" t="str">
        <f>女子③!J9</f>
        <v>（選択）</v>
      </c>
      <c r="E27" s="1">
        <f>女子③!E9</f>
        <v>0</v>
      </c>
      <c r="F27" s="1">
        <f>女子③!F9</f>
        <v>0</v>
      </c>
      <c r="G27" s="1" t="str">
        <f>女子③!G9</f>
        <v/>
      </c>
      <c r="H27" s="1" t="str">
        <f>女子③!H9</f>
        <v/>
      </c>
      <c r="I27" s="1">
        <f>女子③!O9</f>
        <v>0</v>
      </c>
      <c r="J27" s="1">
        <f>女子③!P9</f>
        <v>0</v>
      </c>
      <c r="K27" s="1" t="str">
        <f>女子③!C9</f>
        <v>（選択）</v>
      </c>
      <c r="L27" s="1" t="str">
        <f>女子③!D9</f>
        <v>kg級</v>
      </c>
      <c r="M27" s="1" t="str">
        <f>CONCATENATE(女子③!K9,女子③!L9)</f>
        <v>立</v>
      </c>
      <c r="N27" s="1" t="str">
        <f>CONCATENATE(女子③!M9,女子③!N9)</f>
        <v>中学校</v>
      </c>
      <c r="O27" s="1">
        <f>女子③!I9</f>
        <v>0</v>
      </c>
      <c r="P27" s="1">
        <f>女子③!Q9</f>
        <v>24</v>
      </c>
      <c r="Q27" s="1" t="str">
        <f>女子③!R9</f>
        <v>-</v>
      </c>
      <c r="R27" s="1">
        <f>女子③!S9</f>
        <v>0</v>
      </c>
      <c r="S27" s="1" t="str">
        <f>女子③!T9</f>
        <v>（選択）</v>
      </c>
      <c r="T27" s="1" t="str">
        <f>女子③!U9</f>
        <v>（選択）</v>
      </c>
    </row>
    <row r="28" spans="1:20" x14ac:dyDescent="0.2">
      <c r="A28" s="1">
        <v>19</v>
      </c>
      <c r="B28" s="1" t="str">
        <f>女子③!B10</f>
        <v>女子</v>
      </c>
      <c r="C28" s="1" t="e">
        <f>IF(D28="","",VLOOKUP(D28,リスト!$A$2:$B$48,2,0))</f>
        <v>#N/A</v>
      </c>
      <c r="D28" s="1" t="str">
        <f>女子③!J10</f>
        <v>（選択）</v>
      </c>
      <c r="E28" s="1">
        <f>女子③!E10</f>
        <v>0</v>
      </c>
      <c r="F28" s="1">
        <f>女子③!F10</f>
        <v>0</v>
      </c>
      <c r="G28" s="1" t="str">
        <f>女子③!G10</f>
        <v/>
      </c>
      <c r="H28" s="1" t="str">
        <f>女子③!H10</f>
        <v/>
      </c>
      <c r="I28" s="1">
        <f>女子③!O10</f>
        <v>0</v>
      </c>
      <c r="J28" s="1">
        <f>女子③!P10</f>
        <v>0</v>
      </c>
      <c r="K28" s="1" t="str">
        <f>女子③!C10</f>
        <v>（選択）</v>
      </c>
      <c r="L28" s="1" t="str">
        <f>女子③!D10</f>
        <v>kg級</v>
      </c>
      <c r="M28" s="1" t="str">
        <f>CONCATENATE(女子③!K10,女子③!L10)</f>
        <v>立</v>
      </c>
      <c r="N28" s="1" t="str">
        <f>CONCATENATE(女子③!M10,女子③!N10)</f>
        <v>中学校</v>
      </c>
      <c r="O28" s="1">
        <f>女子③!I10</f>
        <v>0</v>
      </c>
      <c r="P28" s="1">
        <f>女子③!Q10</f>
        <v>24</v>
      </c>
      <c r="Q28" s="1" t="str">
        <f>女子③!R10</f>
        <v>-</v>
      </c>
      <c r="R28" s="1">
        <f>女子③!S10</f>
        <v>0</v>
      </c>
      <c r="S28" s="1" t="str">
        <f>女子③!T10</f>
        <v>（選択）</v>
      </c>
      <c r="T28" s="1" t="str">
        <f>女子③!U10</f>
        <v>（選択）</v>
      </c>
    </row>
    <row r="29" spans="1:20" x14ac:dyDescent="0.2">
      <c r="A29" s="1">
        <v>20</v>
      </c>
      <c r="B29" s="1" t="str">
        <f>女子③!B11</f>
        <v>女子</v>
      </c>
      <c r="C29" s="1" t="e">
        <f>IF(D29="","",VLOOKUP(D29,リスト!$A$2:$B$48,2,0))</f>
        <v>#N/A</v>
      </c>
      <c r="D29" s="1" t="str">
        <f>女子③!J11</f>
        <v>（選択）</v>
      </c>
      <c r="E29" s="1">
        <f>女子③!E11</f>
        <v>0</v>
      </c>
      <c r="F29" s="1">
        <f>女子③!F11</f>
        <v>0</v>
      </c>
      <c r="G29" s="1" t="str">
        <f>女子③!G11</f>
        <v/>
      </c>
      <c r="H29" s="1" t="str">
        <f>女子③!H11</f>
        <v/>
      </c>
      <c r="I29" s="1">
        <f>女子③!O11</f>
        <v>0</v>
      </c>
      <c r="J29" s="1">
        <f>女子③!P11</f>
        <v>0</v>
      </c>
      <c r="K29" s="1" t="str">
        <f>女子③!C11</f>
        <v>（選択）</v>
      </c>
      <c r="L29" s="1" t="str">
        <f>女子③!D11</f>
        <v>kg級</v>
      </c>
      <c r="M29" s="1" t="str">
        <f>CONCATENATE(女子③!K11,女子③!L11)</f>
        <v>立</v>
      </c>
      <c r="N29" s="1" t="str">
        <f>CONCATENATE(女子③!M11,女子③!N11)</f>
        <v>中学校</v>
      </c>
      <c r="O29" s="1">
        <f>女子③!I11</f>
        <v>0</v>
      </c>
      <c r="P29" s="1">
        <f>女子③!Q11</f>
        <v>24</v>
      </c>
      <c r="Q29" s="1" t="str">
        <f>女子③!R11</f>
        <v>-</v>
      </c>
      <c r="R29" s="1">
        <f>女子③!S11</f>
        <v>0</v>
      </c>
      <c r="S29" s="1" t="str">
        <f>女子③!T11</f>
        <v>（選択）</v>
      </c>
      <c r="T29" s="1" t="str">
        <f>女子③!U11</f>
        <v>（選択）</v>
      </c>
    </row>
    <row r="30" spans="1:20" x14ac:dyDescent="0.2">
      <c r="A30" s="1">
        <v>21</v>
      </c>
      <c r="B30" s="1" t="str">
        <f>女子③!B12</f>
        <v>女子</v>
      </c>
      <c r="C30" s="1" t="e">
        <f>IF(D30="","",VLOOKUP(D30,リスト!$A$2:$B$48,2,0))</f>
        <v>#N/A</v>
      </c>
      <c r="D30" s="1" t="str">
        <f>女子③!J12</f>
        <v>（選択）</v>
      </c>
      <c r="E30" s="1">
        <f>女子③!E12</f>
        <v>0</v>
      </c>
      <c r="F30" s="1">
        <f>女子③!F12</f>
        <v>0</v>
      </c>
      <c r="G30" s="1" t="str">
        <f>女子③!G12</f>
        <v/>
      </c>
      <c r="H30" s="1" t="str">
        <f>女子③!H12</f>
        <v/>
      </c>
      <c r="I30" s="1">
        <f>女子③!O12</f>
        <v>0</v>
      </c>
      <c r="J30" s="1">
        <f>女子③!P12</f>
        <v>0</v>
      </c>
      <c r="K30" s="1" t="str">
        <f>女子③!C12</f>
        <v>（選択）</v>
      </c>
      <c r="L30" s="1" t="str">
        <f>女子③!D12</f>
        <v>kg級</v>
      </c>
      <c r="M30" s="1" t="str">
        <f>CONCATENATE(女子③!K12,女子③!L12)</f>
        <v>立</v>
      </c>
      <c r="N30" s="1" t="str">
        <f>CONCATENATE(女子③!M12,女子③!N12)</f>
        <v>中学校</v>
      </c>
      <c r="O30" s="1">
        <f>女子③!I12</f>
        <v>0</v>
      </c>
      <c r="P30" s="1">
        <f>女子③!Q12</f>
        <v>24</v>
      </c>
      <c r="Q30" s="1" t="str">
        <f>女子③!R12</f>
        <v>-</v>
      </c>
      <c r="R30" s="1">
        <f>女子③!S12</f>
        <v>0</v>
      </c>
      <c r="S30" s="1" t="str">
        <f>女子③!T12</f>
        <v>（選択）</v>
      </c>
      <c r="T30" s="1" t="str">
        <f>女子③!U12</f>
        <v>（選択）</v>
      </c>
    </row>
    <row r="31" spans="1:20" x14ac:dyDescent="0.2">
      <c r="A31" s="1">
        <v>22</v>
      </c>
      <c r="B31" s="1" t="str">
        <f>女子③!B13</f>
        <v>女子</v>
      </c>
      <c r="C31" s="1" t="e">
        <f>IF(D31="","",VLOOKUP(D31,リスト!$A$2:$B$48,2,0))</f>
        <v>#N/A</v>
      </c>
      <c r="D31" s="1" t="str">
        <f>女子③!J13</f>
        <v>（選択）</v>
      </c>
      <c r="E31" s="1">
        <f>女子③!E13</f>
        <v>0</v>
      </c>
      <c r="F31" s="1">
        <f>女子③!F13</f>
        <v>0</v>
      </c>
      <c r="G31" s="1" t="str">
        <f>女子③!G13</f>
        <v/>
      </c>
      <c r="H31" s="1" t="str">
        <f>女子③!H13</f>
        <v/>
      </c>
      <c r="I31" s="1">
        <f>女子③!O13</f>
        <v>0</v>
      </c>
      <c r="J31" s="1">
        <f>女子③!P13</f>
        <v>0</v>
      </c>
      <c r="K31" s="1" t="str">
        <f>女子③!C13</f>
        <v>（選択）</v>
      </c>
      <c r="L31" s="1" t="str">
        <f>女子③!D13</f>
        <v>kg級</v>
      </c>
      <c r="M31" s="1" t="str">
        <f>CONCATENATE(女子③!K13,女子③!L13)</f>
        <v>立</v>
      </c>
      <c r="N31" s="1" t="str">
        <f>CONCATENATE(女子③!M13,女子③!N13)</f>
        <v>中学校</v>
      </c>
      <c r="O31" s="1">
        <f>女子③!I13</f>
        <v>0</v>
      </c>
      <c r="P31" s="1">
        <f>女子③!Q13</f>
        <v>24</v>
      </c>
      <c r="Q31" s="1" t="str">
        <f>女子③!R13</f>
        <v>-</v>
      </c>
      <c r="R31" s="1">
        <f>女子③!S13</f>
        <v>0</v>
      </c>
      <c r="S31" s="1" t="str">
        <f>女子③!T13</f>
        <v>（選択）</v>
      </c>
      <c r="T31" s="1" t="str">
        <f>女子③!U13</f>
        <v>（選択）</v>
      </c>
    </row>
    <row r="32" spans="1:20" x14ac:dyDescent="0.2">
      <c r="A32" s="1">
        <v>23</v>
      </c>
      <c r="B32" s="1" t="str">
        <f>女子③!B14</f>
        <v>女子</v>
      </c>
      <c r="C32" s="1" t="e">
        <f>IF(D32="","",VLOOKUP(D32,リスト!$A$2:$B$48,2,0))</f>
        <v>#N/A</v>
      </c>
      <c r="D32" s="1" t="str">
        <f>女子③!J14</f>
        <v>（選択）</v>
      </c>
      <c r="E32" s="1">
        <f>女子③!E14</f>
        <v>0</v>
      </c>
      <c r="F32" s="1">
        <f>女子③!F14</f>
        <v>0</v>
      </c>
      <c r="G32" s="1" t="str">
        <f>女子③!G14</f>
        <v/>
      </c>
      <c r="H32" s="1" t="str">
        <f>女子③!H14</f>
        <v/>
      </c>
      <c r="I32" s="1">
        <f>女子③!O14</f>
        <v>0</v>
      </c>
      <c r="J32" s="1">
        <f>女子③!P14</f>
        <v>0</v>
      </c>
      <c r="K32" s="1" t="str">
        <f>女子③!C14</f>
        <v>（選択）</v>
      </c>
      <c r="L32" s="1" t="str">
        <f>女子③!D14</f>
        <v>kg級</v>
      </c>
      <c r="M32" s="1" t="str">
        <f>CONCATENATE(女子③!K14,女子③!L14)</f>
        <v>立</v>
      </c>
      <c r="N32" s="1" t="str">
        <f>CONCATENATE(女子③!M14,女子③!N14)</f>
        <v>中学校</v>
      </c>
      <c r="O32" s="1">
        <f>女子③!I14</f>
        <v>0</v>
      </c>
      <c r="P32" s="1">
        <f>女子③!Q14</f>
        <v>24</v>
      </c>
      <c r="Q32" s="1" t="str">
        <f>女子③!R14</f>
        <v>-</v>
      </c>
      <c r="R32" s="1">
        <f>女子③!S14</f>
        <v>0</v>
      </c>
      <c r="S32" s="1" t="str">
        <f>女子③!T14</f>
        <v>（選択）</v>
      </c>
      <c r="T32" s="1" t="str">
        <f>女子③!U14</f>
        <v>（選択）</v>
      </c>
    </row>
    <row r="33" spans="1:20" x14ac:dyDescent="0.2">
      <c r="A33" s="1">
        <v>24</v>
      </c>
      <c r="B33" s="1" t="str">
        <f>女子③!B15</f>
        <v>女子</v>
      </c>
      <c r="C33" s="1" t="e">
        <f>IF(D33="","",VLOOKUP(D33,リスト!$A$2:$B$48,2,0))</f>
        <v>#N/A</v>
      </c>
      <c r="D33" s="1" t="str">
        <f>女子③!J15</f>
        <v>（選択）</v>
      </c>
      <c r="E33" s="1">
        <f>女子③!E15</f>
        <v>0</v>
      </c>
      <c r="F33" s="1">
        <f>女子③!F15</f>
        <v>0</v>
      </c>
      <c r="G33" s="1" t="str">
        <f>女子③!G15</f>
        <v/>
      </c>
      <c r="H33" s="1" t="str">
        <f>女子③!H15</f>
        <v/>
      </c>
      <c r="I33" s="1">
        <f>女子③!O15</f>
        <v>0</v>
      </c>
      <c r="J33" s="1">
        <f>女子③!P15</f>
        <v>0</v>
      </c>
      <c r="K33" s="1" t="str">
        <f>女子③!C15</f>
        <v>（選択）</v>
      </c>
      <c r="L33" s="1" t="str">
        <f>女子③!D15</f>
        <v>kg級</v>
      </c>
      <c r="M33" s="1" t="str">
        <f>CONCATENATE(女子③!K15,女子③!L15)</f>
        <v>立</v>
      </c>
      <c r="N33" s="1" t="str">
        <f>CONCATENATE(女子③!M15,女子③!N15)</f>
        <v>中学校</v>
      </c>
      <c r="O33" s="1">
        <f>女子③!I15</f>
        <v>0</v>
      </c>
      <c r="P33" s="1">
        <f>女子③!Q15</f>
        <v>24</v>
      </c>
      <c r="Q33" s="1" t="str">
        <f>女子③!R15</f>
        <v>-</v>
      </c>
      <c r="R33" s="1">
        <f>女子③!S15</f>
        <v>0</v>
      </c>
      <c r="S33" s="1" t="str">
        <f>女子③!T15</f>
        <v>（選択）</v>
      </c>
      <c r="T33" s="1" t="str">
        <f>女子③!U15</f>
        <v>（選択）</v>
      </c>
    </row>
    <row r="34" spans="1:20" x14ac:dyDescent="0.2">
      <c r="A34" s="1">
        <v>25</v>
      </c>
      <c r="B34" s="1" t="str">
        <f>女子③!B16</f>
        <v>女子</v>
      </c>
      <c r="C34" s="1" t="e">
        <f>IF(D34="","",VLOOKUP(D34,リスト!$A$2:$B$48,2,0))</f>
        <v>#N/A</v>
      </c>
      <c r="D34" s="1" t="str">
        <f>女子③!J16</f>
        <v>（選択）</v>
      </c>
      <c r="E34" s="1">
        <f>女子③!E16</f>
        <v>0</v>
      </c>
      <c r="F34" s="1">
        <f>女子③!F16</f>
        <v>0</v>
      </c>
      <c r="G34" s="1" t="str">
        <f>女子③!G16</f>
        <v/>
      </c>
      <c r="H34" s="1" t="str">
        <f>女子③!H16</f>
        <v/>
      </c>
      <c r="I34" s="1">
        <f>女子③!O16</f>
        <v>0</v>
      </c>
      <c r="J34" s="1">
        <f>女子③!P16</f>
        <v>0</v>
      </c>
      <c r="K34" s="1" t="str">
        <f>女子③!C16</f>
        <v>（選択）</v>
      </c>
      <c r="L34" s="1" t="str">
        <f>女子③!D16</f>
        <v>kg級</v>
      </c>
      <c r="M34" s="1" t="str">
        <f>CONCATENATE(女子③!K16,女子③!L16)</f>
        <v>立</v>
      </c>
      <c r="N34" s="1" t="str">
        <f>CONCATENATE(女子③!M16,女子③!N16)</f>
        <v>中学校</v>
      </c>
      <c r="O34" s="1">
        <f>女子③!I16</f>
        <v>0</v>
      </c>
      <c r="P34" s="1">
        <f>女子③!Q16</f>
        <v>24</v>
      </c>
      <c r="Q34" s="1" t="str">
        <f>女子③!R16</f>
        <v>-</v>
      </c>
      <c r="R34" s="1">
        <f>女子③!S16</f>
        <v>0</v>
      </c>
      <c r="S34" s="1" t="str">
        <f>女子③!T16</f>
        <v>（選択）</v>
      </c>
      <c r="T34" s="1" t="str">
        <f>女子③!U16</f>
        <v>（選択）</v>
      </c>
    </row>
    <row r="35" spans="1:20" x14ac:dyDescent="0.2">
      <c r="A35" s="1">
        <v>26</v>
      </c>
      <c r="B35" s="1" t="str">
        <f>女子③!B17</f>
        <v>女子</v>
      </c>
      <c r="C35" s="1" t="e">
        <f>IF(D35="","",VLOOKUP(D35,リスト!$A$2:$B$48,2,0))</f>
        <v>#N/A</v>
      </c>
      <c r="D35" s="1" t="str">
        <f>女子③!J17</f>
        <v>（選択）</v>
      </c>
      <c r="E35" s="1">
        <f>女子③!E17</f>
        <v>0</v>
      </c>
      <c r="F35" s="1">
        <f>女子③!F17</f>
        <v>0</v>
      </c>
      <c r="G35" s="1" t="str">
        <f>女子③!G17</f>
        <v/>
      </c>
      <c r="H35" s="1" t="str">
        <f>女子③!H17</f>
        <v/>
      </c>
      <c r="I35" s="1">
        <f>女子③!O17</f>
        <v>0</v>
      </c>
      <c r="J35" s="1">
        <f>女子③!P17</f>
        <v>0</v>
      </c>
      <c r="K35" s="1" t="str">
        <f>女子③!C17</f>
        <v>（選択）</v>
      </c>
      <c r="L35" s="1" t="str">
        <f>女子③!D17</f>
        <v>kg級</v>
      </c>
      <c r="M35" s="1" t="str">
        <f>CONCATENATE(女子③!K17,女子③!L17)</f>
        <v>立</v>
      </c>
      <c r="N35" s="1" t="str">
        <f>CONCATENATE(女子③!M17,女子③!N17)</f>
        <v>中学校</v>
      </c>
      <c r="O35" s="1">
        <f>女子③!I17</f>
        <v>0</v>
      </c>
      <c r="P35" s="1">
        <f>女子③!Q17</f>
        <v>24</v>
      </c>
      <c r="Q35" s="1" t="str">
        <f>女子③!R17</f>
        <v>-</v>
      </c>
      <c r="R35" s="1">
        <f>女子③!S17</f>
        <v>0</v>
      </c>
      <c r="S35" s="1" t="str">
        <f>女子③!T17</f>
        <v>（選択）</v>
      </c>
      <c r="T35" s="1" t="str">
        <f>女子③!U17</f>
        <v>（選択）</v>
      </c>
    </row>
    <row r="36" spans="1:20" x14ac:dyDescent="0.2">
      <c r="A36" s="1">
        <v>27</v>
      </c>
      <c r="B36" s="1" t="str">
        <f>女子③!B18</f>
        <v>女子</v>
      </c>
      <c r="C36" s="1" t="e">
        <f>IF(D36="","",VLOOKUP(D36,リスト!$A$2:$B$48,2,0))</f>
        <v>#N/A</v>
      </c>
      <c r="D36" s="1" t="str">
        <f>女子③!J18</f>
        <v>（選択）</v>
      </c>
      <c r="E36" s="1">
        <f>女子③!E18</f>
        <v>0</v>
      </c>
      <c r="F36" s="1">
        <f>女子③!F18</f>
        <v>0</v>
      </c>
      <c r="G36" s="1" t="str">
        <f>女子③!G18</f>
        <v/>
      </c>
      <c r="H36" s="1" t="str">
        <f>女子③!H18</f>
        <v/>
      </c>
      <c r="I36" s="1">
        <f>女子③!O18</f>
        <v>0</v>
      </c>
      <c r="J36" s="1">
        <f>女子③!P18</f>
        <v>0</v>
      </c>
      <c r="K36" s="1" t="str">
        <f>女子③!C18</f>
        <v>（選択）</v>
      </c>
      <c r="L36" s="1" t="str">
        <f>女子③!D18</f>
        <v>kg級</v>
      </c>
      <c r="M36" s="1" t="str">
        <f>CONCATENATE(女子③!K18,女子③!L18)</f>
        <v>立</v>
      </c>
      <c r="N36" s="1" t="str">
        <f>CONCATENATE(女子③!M18,女子③!N18)</f>
        <v>中学校</v>
      </c>
      <c r="O36" s="1">
        <f>女子③!I18</f>
        <v>0</v>
      </c>
      <c r="P36" s="1">
        <f>女子③!Q18</f>
        <v>24</v>
      </c>
      <c r="Q36" s="1" t="str">
        <f>女子③!R18</f>
        <v>-</v>
      </c>
      <c r="R36" s="1">
        <f>女子③!S18</f>
        <v>0</v>
      </c>
      <c r="S36" s="1" t="str">
        <f>女子③!T18</f>
        <v>（選択）</v>
      </c>
      <c r="T36" s="1" t="str">
        <f>女子③!U18</f>
        <v>（選択）</v>
      </c>
    </row>
    <row r="37" spans="1:20" x14ac:dyDescent="0.2">
      <c r="A37" s="1">
        <v>28</v>
      </c>
      <c r="B37" s="1" t="str">
        <f>女子③!B19</f>
        <v>女子</v>
      </c>
      <c r="C37" s="1" t="e">
        <f>IF(D37="","",VLOOKUP(D37,リスト!$A$2:$B$48,2,0))</f>
        <v>#N/A</v>
      </c>
      <c r="D37" s="1" t="str">
        <f>女子③!J19</f>
        <v>（選択）</v>
      </c>
      <c r="E37" s="1">
        <f>女子③!E19</f>
        <v>0</v>
      </c>
      <c r="F37" s="1">
        <f>女子③!F19</f>
        <v>0</v>
      </c>
      <c r="G37" s="1" t="str">
        <f>女子③!G19</f>
        <v/>
      </c>
      <c r="H37" s="1" t="str">
        <f>女子③!H19</f>
        <v/>
      </c>
      <c r="I37" s="1">
        <f>女子③!O19</f>
        <v>0</v>
      </c>
      <c r="J37" s="1">
        <f>女子③!P19</f>
        <v>0</v>
      </c>
      <c r="K37" s="1" t="str">
        <f>女子③!C19</f>
        <v>（選択）</v>
      </c>
      <c r="L37" s="1" t="str">
        <f>女子③!D19</f>
        <v>kg級</v>
      </c>
      <c r="M37" s="1" t="str">
        <f>CONCATENATE(女子③!K19,女子③!L19)</f>
        <v>立</v>
      </c>
      <c r="N37" s="1" t="str">
        <f>CONCATENATE(女子③!M19,女子③!N19)</f>
        <v>中学校</v>
      </c>
      <c r="O37" s="1">
        <f>女子③!I19</f>
        <v>0</v>
      </c>
      <c r="P37" s="1">
        <f>女子③!Q19</f>
        <v>24</v>
      </c>
      <c r="Q37" s="1" t="str">
        <f>女子③!R19</f>
        <v>-</v>
      </c>
      <c r="R37" s="1">
        <f>女子③!S19</f>
        <v>0</v>
      </c>
      <c r="S37" s="1" t="str">
        <f>女子③!T19</f>
        <v>（選択）</v>
      </c>
      <c r="T37" s="1" t="str">
        <f>女子③!U19</f>
        <v>（選択）</v>
      </c>
    </row>
    <row r="38" spans="1:20" x14ac:dyDescent="0.2">
      <c r="A38" s="1">
        <v>29</v>
      </c>
      <c r="B38" s="1" t="str">
        <f>女子③!B20</f>
        <v>女子</v>
      </c>
      <c r="C38" s="1" t="e">
        <f>IF(D38="","",VLOOKUP(D38,リスト!$A$2:$B$48,2,0))</f>
        <v>#N/A</v>
      </c>
      <c r="D38" s="1" t="str">
        <f>女子③!J20</f>
        <v>（選択）</v>
      </c>
      <c r="E38" s="1">
        <f>女子③!E20</f>
        <v>0</v>
      </c>
      <c r="F38" s="1">
        <f>女子③!F20</f>
        <v>0</v>
      </c>
      <c r="G38" s="1" t="str">
        <f>女子③!G20</f>
        <v/>
      </c>
      <c r="H38" s="1" t="str">
        <f>女子③!H20</f>
        <v/>
      </c>
      <c r="I38" s="1">
        <f>女子③!O20</f>
        <v>0</v>
      </c>
      <c r="J38" s="1">
        <f>女子③!P20</f>
        <v>0</v>
      </c>
      <c r="K38" s="1" t="str">
        <f>女子③!C20</f>
        <v>（選択）</v>
      </c>
      <c r="L38" s="1" t="str">
        <f>女子③!D20</f>
        <v>kg級</v>
      </c>
      <c r="M38" s="1" t="str">
        <f>CONCATENATE(女子③!K20,女子③!L20)</f>
        <v>立</v>
      </c>
      <c r="N38" s="1" t="str">
        <f>CONCATENATE(女子③!M20,女子③!N20)</f>
        <v>中学校</v>
      </c>
      <c r="O38" s="1">
        <f>女子③!I20</f>
        <v>0</v>
      </c>
      <c r="P38" s="1">
        <f>女子③!Q20</f>
        <v>24</v>
      </c>
      <c r="Q38" s="1" t="str">
        <f>女子③!R20</f>
        <v>-</v>
      </c>
      <c r="R38" s="1">
        <f>女子③!S20</f>
        <v>0</v>
      </c>
      <c r="S38" s="1" t="str">
        <f>女子③!T20</f>
        <v>（選択）</v>
      </c>
      <c r="T38" s="1" t="str">
        <f>女子③!U20</f>
        <v>（選択）</v>
      </c>
    </row>
    <row r="39" spans="1:20" x14ac:dyDescent="0.2">
      <c r="A39" s="1">
        <v>30</v>
      </c>
      <c r="B39" s="1" t="str">
        <f>女子③!B21</f>
        <v>女子</v>
      </c>
      <c r="C39" s="1" t="e">
        <f>IF(D39="","",VLOOKUP(D39,リスト!$A$2:$B$48,2,0))</f>
        <v>#N/A</v>
      </c>
      <c r="D39" s="1" t="str">
        <f>女子③!J21</f>
        <v>（選択）</v>
      </c>
      <c r="E39" s="1">
        <f>女子③!E21</f>
        <v>0</v>
      </c>
      <c r="F39" s="1">
        <f>女子③!F21</f>
        <v>0</v>
      </c>
      <c r="G39" s="1" t="str">
        <f>女子③!G21</f>
        <v/>
      </c>
      <c r="H39" s="1" t="str">
        <f>女子③!H21</f>
        <v/>
      </c>
      <c r="I39" s="1">
        <f>女子③!O21</f>
        <v>0</v>
      </c>
      <c r="J39" s="1">
        <f>女子③!P21</f>
        <v>0</v>
      </c>
      <c r="K39" s="1" t="str">
        <f>女子③!C21</f>
        <v>（選択）</v>
      </c>
      <c r="L39" s="1" t="str">
        <f>女子③!D21</f>
        <v>kg級</v>
      </c>
      <c r="M39" s="1" t="str">
        <f>CONCATENATE(女子③!K21,女子③!L21)</f>
        <v>立</v>
      </c>
      <c r="N39" s="1" t="str">
        <f>CONCATENATE(女子③!M21,女子③!N21)</f>
        <v>中学校</v>
      </c>
      <c r="O39" s="1">
        <f>女子③!I21</f>
        <v>0</v>
      </c>
      <c r="P39" s="1">
        <f>女子③!Q21</f>
        <v>24</v>
      </c>
      <c r="Q39" s="1" t="str">
        <f>女子③!R21</f>
        <v>-</v>
      </c>
      <c r="R39" s="1">
        <f>女子③!S21</f>
        <v>0</v>
      </c>
      <c r="S39" s="1" t="str">
        <f>女子③!T21</f>
        <v>（選択）</v>
      </c>
      <c r="T39" s="1" t="str">
        <f>女子③!U21</f>
        <v>（選択）</v>
      </c>
    </row>
  </sheetData>
  <mergeCells count="5">
    <mergeCell ref="P2:R2"/>
    <mergeCell ref="P9:R9"/>
    <mergeCell ref="K9:L9"/>
    <mergeCell ref="M9:N9"/>
    <mergeCell ref="L1:N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申込表①</vt:lpstr>
      <vt:lpstr>男子②</vt:lpstr>
      <vt:lpstr>女子③</vt:lpstr>
      <vt:lpstr>大会参加料④</vt:lpstr>
      <vt:lpstr>リスト</vt:lpstr>
      <vt:lpstr>data</vt:lpstr>
      <vt:lpstr>女子③!Print_Area</vt:lpstr>
      <vt:lpstr>申込表①!Print_Area</vt:lpstr>
      <vt:lpstr>大会参加料④!Print_Area</vt:lpstr>
      <vt:lpstr>男子②!Print_Area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Hisayo.K. Takahashi</cp:lastModifiedBy>
  <cp:lastPrinted>2023-09-14T22:20:44Z</cp:lastPrinted>
  <dcterms:created xsi:type="dcterms:W3CDTF">2010-07-16T07:40:07Z</dcterms:created>
  <dcterms:modified xsi:type="dcterms:W3CDTF">2024-09-19T12:19:15Z</dcterms:modified>
</cp:coreProperties>
</file>